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arelk\Documents\משרד התרבות\תרבות- ניהול הליכי פרס\"/>
    </mc:Choice>
  </mc:AlternateContent>
  <bookViews>
    <workbookView xWindow="0" yWindow="0" windowWidth="28800" windowHeight="12480"/>
  </bookViews>
  <sheets>
    <sheet name="תנאי סף" sheetId="1" r:id="rId1"/>
    <sheet name="איכות" sheetId="2" r:id="rId2"/>
    <sheet name="שביעות רצון לקוחות" sheetId="5" r:id="rId3"/>
    <sheet name="מחירים וסיכום" sheetId="4" r:id="rId4"/>
  </sheets>
  <externalReferences>
    <externalReference r:id="rId5"/>
  </externalReferences>
  <definedNames>
    <definedName name="_Ref297537502" localSheetId="0">'תנאי סף'!$B$31</definedName>
    <definedName name="_Ref439164024" localSheetId="0">'תנאי סף'!$B$29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6" i="4" l="1"/>
  <c r="D16" i="4"/>
  <c r="D7" i="4"/>
  <c r="E7" i="4"/>
  <c r="F7" i="4"/>
  <c r="G7" i="4"/>
  <c r="C7" i="4"/>
  <c r="C5" i="4"/>
  <c r="D5" i="4"/>
  <c r="D8" i="4" s="1"/>
  <c r="E5" i="4"/>
  <c r="E8" i="4" s="1"/>
  <c r="F5" i="4"/>
  <c r="F8" i="4" s="1"/>
  <c r="G5" i="4"/>
  <c r="G8" i="4" s="1"/>
  <c r="C8" i="4" l="1"/>
  <c r="H5" i="2"/>
  <c r="J5" i="2"/>
  <c r="L5" i="2"/>
  <c r="N5" i="2"/>
  <c r="F5" i="2"/>
  <c r="L11" i="5" l="1"/>
  <c r="L12" i="5" s="1"/>
  <c r="N6" i="2" s="1"/>
  <c r="M11" i="5"/>
  <c r="M2" i="2"/>
  <c r="N4" i="2"/>
  <c r="H6" i="2"/>
  <c r="J6" i="2"/>
  <c r="L6" i="2"/>
  <c r="F6" i="2"/>
  <c r="F11" i="5"/>
  <c r="G11" i="5"/>
  <c r="H11" i="5"/>
  <c r="I11" i="5"/>
  <c r="J11" i="5"/>
  <c r="K11" i="5"/>
  <c r="F12" i="5"/>
  <c r="H12" i="5"/>
  <c r="J12" i="5"/>
  <c r="D7" i="2"/>
  <c r="D11" i="5"/>
  <c r="D12" i="5" s="1"/>
  <c r="E11" i="5"/>
  <c r="N7" i="2" l="1"/>
  <c r="M8" i="2" s="1"/>
  <c r="H4" i="2"/>
  <c r="J4" i="2"/>
  <c r="L4" i="2"/>
  <c r="F4" i="2"/>
  <c r="F15" i="4" l="1"/>
  <c r="E15" i="4"/>
  <c r="D15" i="4"/>
  <c r="B18" i="4"/>
  <c r="G2" i="2"/>
  <c r="I2" i="2"/>
  <c r="K2" i="2"/>
  <c r="J7" i="2"/>
  <c r="I8" i="2" s="1"/>
  <c r="L7" i="2"/>
  <c r="K8" i="2" s="1"/>
  <c r="E2" i="2"/>
  <c r="G16" i="4" l="1"/>
  <c r="F16" i="4"/>
  <c r="H16" i="4"/>
  <c r="F7" i="2"/>
  <c r="E8" i="2" s="1"/>
  <c r="E9" i="4"/>
  <c r="F17" i="4" s="1"/>
  <c r="D9" i="4"/>
  <c r="E17" i="4" s="1"/>
  <c r="G9" i="4"/>
  <c r="H17" i="4" s="1"/>
  <c r="F9" i="4"/>
  <c r="G17" i="4" s="1"/>
  <c r="C9" i="4"/>
  <c r="D17" i="4" s="1"/>
  <c r="D18" i="4" l="1"/>
  <c r="H18" i="4"/>
  <c r="F18" i="4"/>
  <c r="G18" i="4"/>
  <c r="H7" i="2"/>
  <c r="G8" i="2" s="1"/>
  <c r="E18" i="4" l="1"/>
  <c r="E19" i="4" l="1"/>
  <c r="G19" i="4"/>
  <c r="H19" i="4"/>
  <c r="F19" i="4"/>
  <c r="D19" i="4"/>
</calcChain>
</file>

<file path=xl/sharedStrings.xml><?xml version="1.0" encoding="utf-8"?>
<sst xmlns="http://schemas.openxmlformats.org/spreadsheetml/2006/main" count="122" uniqueCount="101">
  <si>
    <t>תיאור התנאי</t>
  </si>
  <si>
    <t>ח.פ.</t>
  </si>
  <si>
    <t>טלפון:</t>
  </si>
  <si>
    <t>מס' סעיף</t>
  </si>
  <si>
    <t>כתובת דוא"ל</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</si>
  <si>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</si>
  <si>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המציע הינו  גוף משפטי מאוגד הרשום ברשם רשמי ו/או עוסק מורשה (צירוף אישור תעודת התאגדות).</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</si>
  <si>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 (צירוף אישור).</t>
  </si>
  <si>
    <t>6.3</t>
  </si>
  <si>
    <t>איש הקשר:</t>
  </si>
  <si>
    <t>מציע 1</t>
  </si>
  <si>
    <t>מציע 2</t>
  </si>
  <si>
    <t>מציע 3</t>
  </si>
  <si>
    <t>מציע 4</t>
  </si>
  <si>
    <t>קריטריון:</t>
  </si>
  <si>
    <t>מס"ד:</t>
  </si>
  <si>
    <t>שם המציע:</t>
  </si>
  <si>
    <t>מס' סעיף:</t>
  </si>
  <si>
    <t>משקל בציון האיכות</t>
  </si>
  <si>
    <t>נימוק / ציון גלם</t>
  </si>
  <si>
    <t>ציון כולל לפרמטר</t>
  </si>
  <si>
    <t>סה"כ ציון איכות</t>
  </si>
  <si>
    <r>
      <t xml:space="preserve">מעבר סף איכות </t>
    </r>
    <r>
      <rPr>
        <b/>
        <u/>
        <sz val="14"/>
        <rFont val="David"/>
        <family val="2"/>
        <charset val="177"/>
      </rPr>
      <t>כולל</t>
    </r>
  </si>
  <si>
    <t>מחיר</t>
  </si>
  <si>
    <t>ציון מחיר מנורמל</t>
  </si>
  <si>
    <t>משקל</t>
  </si>
  <si>
    <t>רכיב</t>
  </si>
  <si>
    <t>ציון איכות</t>
  </si>
  <si>
    <t>ציון מחיר</t>
  </si>
  <si>
    <t>סה"כ ציון</t>
  </si>
  <si>
    <t>דירוג המציעים</t>
  </si>
  <si>
    <t>6</t>
  </si>
  <si>
    <t>6.1</t>
  </si>
  <si>
    <t>6.2</t>
  </si>
  <si>
    <t>6.4</t>
  </si>
  <si>
    <t>6.6</t>
  </si>
  <si>
    <t xml:space="preserve">המציע בעל ניסיון של לפחות שלוש שנים מתוך חמש השנים האחרונות בניהול וביצוע פרויקטים מסוג של הכנת ו/או ליווי תהליכי  מכרזים / קולות קוראים / הליכי פרסים / מענקים, הכוללים קליטת בקשות וטיפול בהן, הפקת דוחו"ת והצגת נתונים בפני מקבלי החלטות. </t>
  </si>
  <si>
    <t>מנהל הפרויקט:</t>
  </si>
  <si>
    <t xml:space="preserve">בעל ניסיון של לפחות שנתיים מתוך שלוש השנים האחרונות בניהול וביצוע פרויקטים מסוג של הכנת ו/או ליווי תהליכי  מכרזים / קולות קוראים / הליכי פרסים / מענקים, הכוללים קליטת בקשות וטיפול בהן, הפקת דוחו"ת והצגת נתונים בפני מקבלי החלטות. </t>
  </si>
  <si>
    <t>תנאי סף מקצועיים- המציע:</t>
  </si>
  <si>
    <t>תנאי סף מנהליים ומסמכים נדרשים להוכחתם</t>
  </si>
  <si>
    <t>מסמכים נוספים</t>
  </si>
  <si>
    <t>חוברת הצעה מלאה וחתומה</t>
  </si>
  <si>
    <t>הצהרה על שימוש בתוכנות מקוריות (נספח ב'7).</t>
  </si>
  <si>
    <t>הסכם מותנה לשיתוף פעולה בין המציע לבין מנהל הפרויקט, ככל שהאחרון אינו מועסק ע"י המציע</t>
  </si>
  <si>
    <r>
      <t>רשימת הפרטים בהצעת המציע, שהמציע מעוניין שיהיו חסויים במידה והוא יזכה. על פי האמור בסעיף ‎</t>
    </r>
    <r>
      <rPr>
        <sz val="12"/>
        <color theme="1"/>
        <rFont val="Times New Roman"/>
        <family val="1"/>
      </rPr>
      <t>21.2</t>
    </r>
    <r>
      <rPr>
        <sz val="12"/>
        <color theme="1"/>
        <rFont val="David"/>
        <family val="2"/>
        <charset val="177"/>
      </rPr>
      <t xml:space="preserve"> לפרק זה</t>
    </r>
  </si>
  <si>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.‎6.1 לעיל. אם המציע הוא עמותה, עליו להעביר אישור ניהול תקין מטעם רשם העמותות, תקף למועד הגשת ההצעה. </t>
  </si>
  <si>
    <t xml:space="preserve">אישורים לפי חוק עסקאות גופים ציבוריים, בדבר ניהול פנקסי חשבונות ורשומות, כשהוא תקף, להוכחת העמידה בתנאי הסף שבסעיף ‎‎6.2 לעיל. </t>
  </si>
  <si>
    <t>7.1</t>
  </si>
  <si>
    <t>7.2</t>
  </si>
  <si>
    <t>7.3</t>
  </si>
  <si>
    <t>7.4</t>
  </si>
  <si>
    <t>7.5</t>
  </si>
  <si>
    <t>7.6</t>
  </si>
  <si>
    <t>7.7</t>
  </si>
  <si>
    <t>7.8</t>
  </si>
  <si>
    <t>7.9</t>
  </si>
  <si>
    <t>7.10</t>
  </si>
  <si>
    <t>7.11</t>
  </si>
  <si>
    <t>7.12</t>
  </si>
  <si>
    <t>7.13</t>
  </si>
  <si>
    <t>7.14</t>
  </si>
  <si>
    <r>
      <rPr>
        <sz val="7"/>
        <color theme="1"/>
        <rFont val="Times New Roman"/>
        <family val="1"/>
      </rPr>
      <t xml:space="preserve"> </t>
    </r>
    <r>
      <rPr>
        <sz val="12"/>
        <color theme="1"/>
        <rFont val="David"/>
        <family val="2"/>
        <charset val="177"/>
      </rPr>
      <t>תצהיר בדבר היעדר הרשעות לפי חוק עובדים זרים וחוק שכר מינימום חתום ע"י עו"ד (נספח ב'4).</t>
    </r>
  </si>
  <si>
    <t>התחייבות ואישור המציע לקיום החקיקה בתחום העסקת עובדים חתומה ע"י עו"ד (נספח ב'5).</t>
  </si>
  <si>
    <t>התחייבות לשמירת סודיות ולמניעת ניגוד עניינים (נספח ב'6).</t>
  </si>
  <si>
    <r>
      <rPr>
        <sz val="7"/>
        <color theme="1"/>
        <rFont val="Times New Roman"/>
        <family val="1"/>
      </rPr>
      <t xml:space="preserve"> </t>
    </r>
    <r>
      <rPr>
        <sz val="12"/>
        <color theme="1"/>
        <rFont val="David"/>
        <family val="2"/>
        <charset val="177"/>
      </rPr>
      <t>קורות חיים ומסמכים המעידים על הכשרתו וניסיונו של מנהל הפרויקט.</t>
    </r>
  </si>
  <si>
    <t>העתק אישור על תשלום דמי ההשתתפות במכרז.</t>
  </si>
  <si>
    <r>
      <rPr>
        <sz val="7"/>
        <color theme="1"/>
        <rFont val="Times New Roman"/>
        <family val="1"/>
      </rPr>
      <t xml:space="preserve"> </t>
    </r>
    <r>
      <rPr>
        <sz val="12"/>
        <color theme="1"/>
        <rFont val="David"/>
        <family val="2"/>
        <charset val="177"/>
      </rPr>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r>
  </si>
  <si>
    <r>
      <rPr>
        <sz val="7"/>
        <color theme="1"/>
        <rFont val="Times New Roman"/>
        <family val="1"/>
      </rPr>
      <t xml:space="preserve"> </t>
    </r>
    <r>
      <rPr>
        <sz val="12"/>
        <color theme="1"/>
        <rFont val="David"/>
        <family val="2"/>
        <charset val="177"/>
      </rPr>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r>
  </si>
  <si>
    <t>12.6.7</t>
  </si>
  <si>
    <t>שקלול ציונים סופיים</t>
  </si>
  <si>
    <t>11.6.1</t>
  </si>
  <si>
    <t>11.6.2</t>
  </si>
  <si>
    <t>11.6.3</t>
  </si>
  <si>
    <t>ממוצע למציע:</t>
  </si>
  <si>
    <t>ניקוד לכל ממליץ:</t>
  </si>
  <si>
    <t>גמישות לשינויים</t>
  </si>
  <si>
    <t>עמידה בלוחות הזמנים</t>
  </si>
  <si>
    <t>רמת שירות</t>
  </si>
  <si>
    <t>פרמטרים (ציון מ 1-10)</t>
  </si>
  <si>
    <t>טלפון 1:</t>
  </si>
  <si>
    <t>איש הקשר :</t>
  </si>
  <si>
    <t>הלקוח/חברה:</t>
  </si>
  <si>
    <t>פרטי הממליץ</t>
  </si>
  <si>
    <t>לקוח 2</t>
  </si>
  <si>
    <t>לקוח 1</t>
  </si>
  <si>
    <t>המלצות מלקוחות</t>
  </si>
  <si>
    <t>רמה מקצועית של העבודה</t>
  </si>
  <si>
    <t>שביעות רצון לקוחות קודמים</t>
  </si>
  <si>
    <t>ראה לשונית "שביעות רצון לקוחות"</t>
  </si>
  <si>
    <t>מציע 5</t>
  </si>
  <si>
    <r>
      <rPr>
        <u/>
        <sz val="14"/>
        <rFont val="David"/>
        <family val="2"/>
      </rPr>
      <t>ניסיון המציע- היקפי פעילות</t>
    </r>
    <r>
      <rPr>
        <u/>
        <sz val="12"/>
        <rFont val="David"/>
        <family val="2"/>
      </rPr>
      <t>:</t>
    </r>
    <r>
      <rPr>
        <sz val="12"/>
        <rFont val="David"/>
        <family val="2"/>
        <charset val="177"/>
      </rPr>
      <t xml:space="preserve"> ייבחנו מספר הפרויקטים בתחומי ליווי תהליכי  מכרזים / קולות קוראים / הליכי פרסים / מענקים(כהגדרת פרויקט בסעיף ‎2.10), אשר המציע ביצע בחמש השנים האחרונות. המציע אשר ביצע את מספר הפרויקטים הרב ביותר יקבל 30 נק', יתר המציעים ינוקדו ביחס אליו.
ייספרו עד 150 פרויקטים לצורך ניקוד מקסימלי בסעיף זה. 
</t>
    </r>
  </si>
  <si>
    <r>
      <rPr>
        <u/>
        <sz val="14"/>
        <rFont val="David"/>
        <family val="2"/>
      </rPr>
      <t>ניסיון מנהל הפרויקט- היקפי פעילות</t>
    </r>
    <r>
      <rPr>
        <u/>
        <sz val="12"/>
        <rFont val="David"/>
        <family val="2"/>
      </rPr>
      <t>:</t>
    </r>
    <r>
      <rPr>
        <sz val="12"/>
        <rFont val="David"/>
        <family val="2"/>
        <charset val="177"/>
      </rPr>
      <t xml:space="preserve"> ייבחנו מספר הפרויקטים (כהגדרת פרויקט בסעיף ‎2.11), אשר מנהל הפרויקט המוצע ביצע בחמש השנים האחרונות. המציע אשר ביצע את מספר הפרויקטים הרב ביותר יקבל את הניקוד המקסימאלי בסעיף זה, יתר המציעים ינוקדו ביחס אליו.
ייספרו עד 100 פרויקטים לצורך ניקוד מקסימלי בסעיף זה
</t>
    </r>
  </si>
  <si>
    <t>6.5</t>
  </si>
  <si>
    <t>פרטים אודות ניסיונו של המציע כנדרש בסעיף ‎6.5 לעיל. הניסיון הנדרש על-פי סעיף זה יפורט ברשימה כרונולוגית מלאה של העבודות שבוצעו במהלך שנות הניסיון, כולל רשימת הלקוחות שקיבלו שירות זה או דומה לו מהמציע, תוך ציון שם הלקוח, שם איש הקשר ומספר הטלפון שלו. (נספח ב'2).</t>
  </si>
  <si>
    <t>ערבות הצעה - מציע יצרף להצעתו ערבות בנקאית לא צמודה, בלתי-מותנית וברת-חילוט על סך של 10,000 ₪, ע"פ הנוסח האמור בנספח ב'9..</t>
  </si>
  <si>
    <t>ניהול והפעלת כלל הפרויקטים בשנה (לא כולל מע"מ)</t>
  </si>
  <si>
    <t>ניהול והפעלת כלל הפרויקטים בשנה (כולל מע"מ)</t>
  </si>
  <si>
    <t>פרויקט אחד חדש (לא כולל מע"מ)</t>
  </si>
  <si>
    <t>פרויקט אחד חדש ( כולל מע"מ)</t>
  </si>
  <si>
    <t>מחיר כולל</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</si>
</sst>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quot;₪&quot;\ * #,##0.00_ ;_ &quot;₪&quot;\ * \-#,##0.00_ ;_ &quot;₪&quot;\ * &quot;-&quot;??_ ;_ @_ "/>
    <numFmt numFmtId="164" formatCode="0.0"/>
    <numFmt numFmtId="165" formatCode="&quot;₪&quot;\ #,##0.0"/>
    <numFmt numFmtId="166" formatCode="0.000"/>
    <numFmt numFmtId="171" formatCode="_ [$₪-40D]\ * #,##0.00_ ;_ [$₪-40D]\ * \-#,##0.00_ ;_ [$₪-40D]\ * &quot;-&quot;??_ ;_ @_ "/>
  </numFmts>
  <fonts count="38" x14ac:knownFonts="1">
    <font>
      <sz val="11"/>
      <color theme="1"/>
      <name val="Arial"/>
      <family val="2"/>
      <charset val="177"/>
      <scheme val="minor"/>
    </font>
    <font>
      <sz val="11"/>
      <color theme="1"/>
      <name val="Arial"/>
      <family val="2"/>
      <charset val="177"/>
      <scheme val="minor"/>
    </font>
    <font>
      <b/>
      <sz val="14"/>
      <color rgb="FF000000"/>
      <name val="David"/>
      <family val="2"/>
      <charset val="177"/>
    </font>
    <font>
      <b/>
      <sz val="15"/>
      <color rgb="FF000000"/>
      <name val="David"/>
      <family val="2"/>
      <charset val="177"/>
    </font>
    <font>
      <b/>
      <sz val="12"/>
      <color rgb="FF000000"/>
      <name val="David"/>
      <family val="2"/>
      <charset val="177"/>
    </font>
    <font>
      <b/>
      <sz val="11"/>
      <color rgb="FF000000"/>
      <name val="David"/>
      <family val="2"/>
      <charset val="177"/>
    </font>
    <font>
      <b/>
      <sz val="13"/>
      <color rgb="FF000000"/>
      <name val="David"/>
      <family val="2"/>
      <charset val="177"/>
    </font>
    <font>
      <sz val="12"/>
      <color rgb="FF000000"/>
      <name val="David"/>
      <family val="2"/>
      <charset val="177"/>
    </font>
    <font>
      <b/>
      <sz val="14"/>
      <name val="David"/>
      <family val="2"/>
      <charset val="177"/>
    </font>
    <font>
      <b/>
      <sz val="12"/>
      <name val="David"/>
      <family val="2"/>
      <charset val="177"/>
    </font>
    <font>
      <sz val="12"/>
      <name val="David"/>
      <family val="2"/>
      <charset val="177"/>
    </font>
    <font>
      <sz val="11"/>
      <color theme="1"/>
      <name val="Arial"/>
      <family val="2"/>
      <charset val="177"/>
    </font>
    <font>
      <sz val="11"/>
      <name val="David"/>
      <family val="2"/>
      <charset val="177"/>
    </font>
    <font>
      <b/>
      <sz val="11"/>
      <name val="David"/>
      <family val="2"/>
      <charset val="177"/>
    </font>
    <font>
      <b/>
      <u/>
      <sz val="14"/>
      <name val="David"/>
      <family val="2"/>
      <charset val="177"/>
    </font>
    <font>
      <b/>
      <sz val="11"/>
      <color rgb="FF000000"/>
      <name val="Arial"/>
      <family val="2"/>
      <charset val="177"/>
    </font>
    <font>
      <b/>
      <sz val="11"/>
      <color rgb="FF000000"/>
      <name val="Arial"/>
      <family val="2"/>
    </font>
    <font>
      <sz val="11"/>
      <color rgb="FF000000"/>
      <name val="Arial"/>
      <family val="2"/>
    </font>
    <font>
      <b/>
      <sz val="11"/>
      <color rgb="FFFFFFFF"/>
      <name val="Arial"/>
      <family val="2"/>
    </font>
    <font>
      <b/>
      <sz val="12"/>
      <color rgb="FF000000"/>
      <name val="Arial"/>
      <family val="2"/>
    </font>
    <font>
      <sz val="12"/>
      <color theme="1"/>
      <name val="Times New Roman"/>
      <family val="1"/>
    </font>
    <font>
      <sz val="7"/>
      <color theme="1"/>
      <name val="Times New Roman"/>
      <family val="1"/>
    </font>
    <font>
      <sz val="12"/>
      <color theme="1"/>
      <name val="David"/>
      <family val="2"/>
      <charset val="177"/>
    </font>
    <font>
      <sz val="14"/>
      <color theme="1"/>
      <name val="Arial"/>
      <family val="2"/>
      <scheme val="minor"/>
    </font>
    <font>
      <b/>
      <sz val="14"/>
      <color theme="1"/>
      <name val="Arial"/>
      <family val="2"/>
      <scheme val="minor"/>
    </font>
    <font>
      <b/>
      <sz val="12"/>
      <color theme="1"/>
      <name val="David"/>
      <family val="2"/>
      <charset val="177"/>
    </font>
    <font>
      <b/>
      <sz val="11"/>
      <color theme="1"/>
      <name val="Arial"/>
      <family val="2"/>
      <scheme val="minor"/>
    </font>
    <font>
      <sz val="11"/>
      <name val="Arial"/>
      <family val="2"/>
    </font>
    <font>
      <sz val="9"/>
      <color theme="1"/>
      <name val="Arial"/>
      <family val="2"/>
      <charset val="177"/>
      <scheme val="minor"/>
    </font>
    <font>
      <b/>
      <sz val="11"/>
      <color theme="1"/>
      <name val="David"/>
      <family val="2"/>
      <charset val="177"/>
    </font>
    <font>
      <sz val="8"/>
      <color theme="1"/>
      <name val="Arial"/>
      <family val="2"/>
      <charset val="177"/>
      <scheme val="minor"/>
    </font>
    <font>
      <b/>
      <sz val="9"/>
      <color theme="1"/>
      <name val="Arial"/>
      <family val="2"/>
      <scheme val="minor"/>
    </font>
    <font>
      <sz val="10"/>
      <name val="David"/>
      <family val="2"/>
      <charset val="177"/>
    </font>
    <font>
      <sz val="12"/>
      <name val="David"/>
      <family val="2"/>
    </font>
    <font>
      <u/>
      <sz val="14"/>
      <name val="David"/>
      <family val="2"/>
    </font>
    <font>
      <u/>
      <sz val="12"/>
      <name val="David"/>
      <family val="2"/>
    </font>
    <font>
      <b/>
      <sz val="14"/>
      <name val="David"/>
      <family val="2"/>
    </font>
    <font>
      <b/>
      <sz val="14"/>
      <color rgb="FF000000"/>
      <name val="Arial"/>
      <family val="2"/>
    </font>
  </fonts>
  <fills count="29">
    <fill>
      <patternFill patternType="none"/>
    </fill>
    <fill>
      <patternFill patternType="gray125"/>
    </fill>
    <fill>
      <patternFill patternType="solid">
        <fgColor rgb="FFF2F2F2"/>
        <bgColor rgb="FF000000"/>
      </patternFill>
    </fill>
    <fill>
      <patternFill patternType="solid">
        <fgColor rgb="FFB8CCE4"/>
        <bgColor rgb="FF000000"/>
      </patternFill>
    </fill>
    <fill>
      <patternFill patternType="solid">
        <fgColor rgb="FFDCE6F1"/>
        <bgColor rgb="FF000000"/>
      </patternFill>
    </fill>
    <fill>
      <patternFill patternType="solid">
        <fgColor rgb="FFCCC0DA"/>
        <bgColor rgb="FF000000"/>
      </patternFill>
    </fill>
    <fill>
      <patternFill patternType="solid">
        <fgColor theme="2" tint="-9.9978637043366805E-2"/>
        <bgColor rgb="FF000000"/>
      </patternFill>
    </fill>
    <fill>
      <patternFill patternType="solid">
        <fgColor rgb="FFB7DEE8"/>
        <bgColor rgb="FF000000"/>
      </patternFill>
    </fill>
    <fill>
      <patternFill patternType="solid">
        <fgColor rgb="FFF2DCDB"/>
        <bgColor rgb="FF000000"/>
      </patternFill>
    </fill>
    <fill>
      <patternFill patternType="solid">
        <fgColor rgb="FFD8E4BC"/>
        <bgColor rgb="FF000000"/>
      </patternFill>
    </fill>
    <fill>
      <patternFill patternType="solid">
        <fgColor rgb="FFFDE9D9"/>
        <bgColor rgb="FF000000"/>
      </patternFill>
    </fill>
    <fill>
      <patternFill patternType="solid">
        <fgColor rgb="FFDDD9C4"/>
        <bgColor rgb="FF000000"/>
      </patternFill>
    </fill>
    <fill>
      <patternFill patternType="solid">
        <fgColor rgb="FFC4D79B"/>
        <bgColor rgb="FF000000"/>
      </patternFill>
    </fill>
    <fill>
      <patternFill patternType="solid">
        <fgColor rgb="FF4F6228"/>
        <bgColor rgb="FF000000"/>
      </patternFill>
    </fill>
    <fill>
      <patternFill patternType="solid">
        <fgColor rgb="FFD9D9D9"/>
        <bgColor rgb="FF000000"/>
      </patternFill>
    </fill>
    <fill>
      <patternFill patternType="solid">
        <fgColor rgb="FFEBF1DE"/>
        <bgColor rgb="FF000000"/>
      </patternFill>
    </fill>
    <fill>
      <patternFill patternType="solid">
        <fgColor theme="0"/>
        <bgColor rgb="FF000000"/>
      </patternFill>
    </fill>
    <fill>
      <patternFill patternType="solid">
        <fgColor rgb="FF404040"/>
        <bgColor rgb="FF000000"/>
      </patternFill>
    </fill>
    <fill>
      <patternFill patternType="solid">
        <fgColor rgb="FFFCD5B4"/>
        <bgColor rgb="FF000000"/>
      </patternFill>
    </fill>
    <fill>
      <patternFill patternType="solid">
        <fgColor rgb="FFFFFF0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5" tint="0.79998168889431442"/>
        <bgColor rgb="FF000000"/>
      </patternFill>
    </fill>
    <fill>
      <patternFill patternType="solid">
        <fgColor rgb="FFFFE699"/>
        <bgColor rgb="FF000000"/>
      </patternFill>
    </fill>
  </fills>
  <borders count="62">
    <border>
      <left/>
      <right/>
      <top/>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thin">
        <color indexed="64"/>
      </left>
      <right style="medium">
        <color indexed="64"/>
      </right>
      <top/>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169">
    <xf numFmtId="0" fontId="0" fillId="0" borderId="0" xfId="0"/>
    <xf numFmtId="0" fontId="4" fillId="2" borderId="3" xfId="0" applyFont="1" applyFill="1" applyBorder="1" applyAlignment="1" applyProtection="1">
      <alignment horizontal="center" wrapText="1"/>
      <protection hidden="1"/>
    </xf>
    <xf numFmtId="49" fontId="6" fillId="3" borderId="9" xfId="0" applyNumberFormat="1" applyFont="1" applyFill="1" applyBorder="1" applyAlignment="1" applyProtection="1">
      <alignment horizontal="center" vertical="center" wrapText="1"/>
      <protection hidden="1"/>
    </xf>
    <xf numFmtId="49" fontId="4" fillId="4" borderId="11" xfId="0" applyNumberFormat="1" applyFont="1" applyFill="1" applyBorder="1" applyAlignment="1" applyProtection="1">
      <alignment horizontal="center" vertical="center" readingOrder="2"/>
      <protection hidden="1"/>
    </xf>
    <xf numFmtId="0" fontId="7" fillId="4" borderId="12" xfId="0" applyFont="1" applyFill="1" applyBorder="1" applyAlignment="1" applyProtection="1">
      <alignment horizontal="right" vertical="center" wrapText="1" readingOrder="2"/>
      <protection hidden="1"/>
    </xf>
    <xf numFmtId="0" fontId="7" fillId="4" borderId="13" xfId="0" applyFont="1" applyFill="1" applyBorder="1" applyAlignment="1" applyProtection="1">
      <alignment horizontal="right" vertical="center" wrapText="1" readingOrder="2"/>
      <protection hidden="1"/>
    </xf>
    <xf numFmtId="0" fontId="7" fillId="4" borderId="4" xfId="0" applyFont="1" applyFill="1" applyBorder="1" applyAlignment="1" applyProtection="1">
      <alignment horizontal="right" vertical="center" wrapText="1" readingOrder="2"/>
      <protection hidden="1"/>
    </xf>
    <xf numFmtId="0" fontId="7" fillId="4" borderId="8" xfId="0" applyFont="1" applyFill="1" applyBorder="1" applyAlignment="1" applyProtection="1">
      <alignment horizontal="right" vertical="center" wrapText="1" readingOrder="2"/>
      <protection hidden="1"/>
    </xf>
    <xf numFmtId="49" fontId="6" fillId="5" borderId="5" xfId="0" applyNumberFormat="1" applyFont="1" applyFill="1" applyBorder="1" applyAlignment="1" applyProtection="1">
      <alignment horizontal="center" vertical="center"/>
      <protection hidden="1"/>
    </xf>
    <xf numFmtId="0" fontId="0" fillId="0" borderId="6" xfId="0" applyBorder="1"/>
    <xf numFmtId="49" fontId="4" fillId="6" borderId="6" xfId="0" applyNumberFormat="1" applyFont="1" applyFill="1" applyBorder="1" applyAlignment="1" applyProtection="1">
      <alignment horizontal="center" vertical="center" readingOrder="2"/>
      <protection hidden="1"/>
    </xf>
    <xf numFmtId="0" fontId="7" fillId="6" borderId="8" xfId="0" applyFont="1" applyFill="1" applyBorder="1" applyAlignment="1" applyProtection="1">
      <alignment horizontal="right" vertical="center" wrapText="1" readingOrder="2"/>
      <protection hidden="1"/>
    </xf>
    <xf numFmtId="0" fontId="4" fillId="6" borderId="8" xfId="0" applyFont="1" applyFill="1" applyBorder="1" applyAlignment="1" applyProtection="1">
      <alignment horizontal="center" vertical="center" wrapText="1" readingOrder="2"/>
      <protection hidden="1"/>
    </xf>
    <xf numFmtId="0" fontId="6" fillId="3" borderId="16" xfId="0" applyFont="1" applyFill="1" applyBorder="1" applyAlignment="1" applyProtection="1">
      <alignment horizontal="center" vertical="center" wrapText="1"/>
      <protection hidden="1"/>
    </xf>
    <xf numFmtId="0" fontId="2" fillId="2" borderId="18" xfId="0" applyFont="1" applyFill="1" applyBorder="1" applyAlignment="1" applyProtection="1">
      <alignment horizontal="center" vertical="center" wrapText="1"/>
      <protection hidden="1"/>
    </xf>
    <xf numFmtId="0" fontId="5" fillId="2" borderId="18" xfId="0" applyFont="1" applyFill="1" applyBorder="1" applyAlignment="1" applyProtection="1">
      <alignment horizontal="center" vertical="center" wrapText="1"/>
      <protection hidden="1"/>
    </xf>
    <xf numFmtId="0" fontId="3" fillId="2" borderId="6" xfId="0" applyFont="1" applyFill="1" applyBorder="1" applyAlignment="1" applyProtection="1">
      <alignment horizontal="center" vertical="center" wrapText="1"/>
      <protection hidden="1"/>
    </xf>
    <xf numFmtId="0" fontId="0" fillId="0" borderId="18" xfId="0" applyBorder="1" applyAlignment="1">
      <alignment horizontal="center"/>
    </xf>
    <xf numFmtId="0" fontId="6" fillId="3" borderId="0" xfId="0" applyFont="1" applyFill="1" applyBorder="1" applyAlignment="1" applyProtection="1">
      <alignment horizontal="center" vertical="center" wrapText="1"/>
      <protection hidden="1"/>
    </xf>
    <xf numFmtId="0" fontId="0" fillId="0" borderId="25" xfId="0" applyBorder="1"/>
    <xf numFmtId="0" fontId="11" fillId="0" borderId="20" xfId="0" applyFont="1" applyFill="1" applyBorder="1"/>
    <xf numFmtId="0" fontId="9" fillId="7" borderId="22" xfId="0" applyFont="1" applyFill="1" applyBorder="1" applyAlignment="1" applyProtection="1">
      <alignment horizontal="center" vertical="center" wrapText="1" readingOrder="2"/>
      <protection hidden="1"/>
    </xf>
    <xf numFmtId="0" fontId="11" fillId="0" borderId="25" xfId="0" applyFont="1" applyFill="1" applyBorder="1"/>
    <xf numFmtId="0" fontId="9" fillId="7" borderId="26" xfId="0" applyFont="1" applyFill="1" applyBorder="1" applyAlignment="1" applyProtection="1">
      <alignment horizontal="center" vertical="center" wrapText="1" readingOrder="2"/>
      <protection hidden="1"/>
    </xf>
    <xf numFmtId="0" fontId="8" fillId="7" borderId="9" xfId="0" applyFont="1" applyFill="1" applyBorder="1" applyAlignment="1" applyProtection="1">
      <alignment horizontal="center" vertical="center" wrapText="1" readingOrder="2"/>
      <protection hidden="1"/>
    </xf>
    <xf numFmtId="0" fontId="9" fillId="7" borderId="30" xfId="0" applyFont="1" applyFill="1" applyBorder="1" applyAlignment="1" applyProtection="1">
      <alignment horizontal="center" vertical="center" wrapText="1" readingOrder="2"/>
      <protection hidden="1"/>
    </xf>
    <xf numFmtId="0" fontId="9" fillId="7" borderId="5" xfId="0" applyFont="1" applyFill="1" applyBorder="1" applyAlignment="1" applyProtection="1">
      <alignment horizontal="center" vertical="center" wrapText="1" readingOrder="2"/>
      <protection hidden="1"/>
    </xf>
    <xf numFmtId="0" fontId="9" fillId="7" borderId="31" xfId="0" applyFont="1" applyFill="1" applyBorder="1" applyAlignment="1" applyProtection="1">
      <alignment horizontal="center" vertical="center" wrapText="1" readingOrder="2"/>
      <protection hidden="1"/>
    </xf>
    <xf numFmtId="0" fontId="8" fillId="8" borderId="1" xfId="0" applyFont="1" applyFill="1" applyBorder="1" applyAlignment="1" applyProtection="1">
      <alignment horizontal="center" vertical="center" wrapText="1" readingOrder="2"/>
      <protection hidden="1"/>
    </xf>
    <xf numFmtId="164" fontId="9" fillId="2" borderId="11" xfId="0" applyNumberFormat="1" applyFont="1" applyFill="1" applyBorder="1" applyAlignment="1" applyProtection="1">
      <alignment horizontal="center" vertical="center" wrapText="1" readingOrder="2"/>
      <protection hidden="1"/>
    </xf>
    <xf numFmtId="164" fontId="9" fillId="2" borderId="37" xfId="0" applyNumberFormat="1" applyFont="1" applyFill="1" applyBorder="1" applyAlignment="1" applyProtection="1">
      <alignment horizontal="center" vertical="center" wrapText="1" readingOrder="2"/>
      <protection hidden="1"/>
    </xf>
    <xf numFmtId="164" fontId="9" fillId="2" borderId="38" xfId="0" applyNumberFormat="1" applyFont="1" applyFill="1" applyBorder="1" applyAlignment="1" applyProtection="1">
      <alignment horizontal="center" vertical="center" wrapText="1" readingOrder="2"/>
      <protection hidden="1"/>
    </xf>
    <xf numFmtId="0" fontId="9" fillId="10" borderId="35" xfId="1" applyNumberFormat="1" applyFont="1" applyFill="1" applyBorder="1" applyAlignment="1" applyProtection="1">
      <alignment horizontal="center" vertical="center" wrapText="1" readingOrder="2"/>
      <protection hidden="1"/>
    </xf>
    <xf numFmtId="0" fontId="8" fillId="12" borderId="9" xfId="0" applyFont="1" applyFill="1" applyBorder="1" applyAlignment="1" applyProtection="1">
      <alignment horizontal="center" vertical="center" wrapText="1" readingOrder="2"/>
      <protection hidden="1"/>
    </xf>
    <xf numFmtId="1" fontId="15" fillId="12" borderId="33" xfId="1" applyNumberFormat="1" applyFont="1" applyFill="1" applyBorder="1" applyAlignment="1">
      <alignment horizontal="center" vertical="center"/>
    </xf>
    <xf numFmtId="1" fontId="12" fillId="11" borderId="33" xfId="1" applyNumberFormat="1" applyFont="1" applyFill="1" applyBorder="1" applyAlignment="1" applyProtection="1">
      <alignment horizontal="center" vertical="center" wrapText="1" readingOrder="2"/>
      <protection hidden="1"/>
    </xf>
    <xf numFmtId="2" fontId="13" fillId="11" borderId="9" xfId="0" applyNumberFormat="1" applyFont="1" applyFill="1" applyBorder="1" applyAlignment="1" applyProtection="1">
      <alignment vertical="center" wrapText="1" readingOrder="2"/>
      <protection locked="0"/>
    </xf>
    <xf numFmtId="1" fontId="9" fillId="2" borderId="7" xfId="0" applyNumberFormat="1" applyFont="1" applyFill="1" applyBorder="1" applyAlignment="1" applyProtection="1">
      <alignment horizontal="center" vertical="center" wrapText="1" readingOrder="2"/>
      <protection hidden="1"/>
    </xf>
    <xf numFmtId="2" fontId="13" fillId="11" borderId="34" xfId="0" applyNumberFormat="1" applyFont="1" applyFill="1" applyBorder="1" applyAlignment="1" applyProtection="1">
      <alignment horizontal="center" vertical="center" wrapText="1" readingOrder="2"/>
      <protection locked="0"/>
    </xf>
    <xf numFmtId="0" fontId="5" fillId="14" borderId="45" xfId="0" applyFont="1" applyFill="1" applyBorder="1" applyAlignment="1" applyProtection="1">
      <alignment horizontal="center" vertical="center" readingOrder="2"/>
    </xf>
    <xf numFmtId="0" fontId="5" fillId="14" borderId="23" xfId="0" applyFont="1" applyFill="1" applyBorder="1" applyAlignment="1" applyProtection="1">
      <alignment horizontal="center" vertical="center" readingOrder="2"/>
    </xf>
    <xf numFmtId="0" fontId="5" fillId="14" borderId="24" xfId="0" applyFont="1" applyFill="1" applyBorder="1" applyAlignment="1" applyProtection="1">
      <alignment horizontal="center" vertical="center" readingOrder="2"/>
    </xf>
    <xf numFmtId="0" fontId="5" fillId="14" borderId="19" xfId="0" applyFont="1" applyFill="1" applyBorder="1" applyAlignment="1" applyProtection="1">
      <alignment horizontal="center" vertical="center" wrapText="1"/>
    </xf>
    <xf numFmtId="0" fontId="5" fillId="14" borderId="6" xfId="0" applyFont="1" applyFill="1" applyBorder="1" applyAlignment="1" applyProtection="1">
      <alignment horizontal="center" vertical="center" wrapText="1"/>
    </xf>
    <xf numFmtId="0" fontId="5" fillId="14" borderId="38" xfId="0" applyFont="1" applyFill="1" applyBorder="1" applyAlignment="1" applyProtection="1">
      <alignment horizontal="center" vertical="center" wrapText="1"/>
    </xf>
    <xf numFmtId="0" fontId="16" fillId="9" borderId="26" xfId="0" applyFont="1" applyFill="1" applyBorder="1" applyAlignment="1" applyProtection="1">
      <alignment vertical="center"/>
    </xf>
    <xf numFmtId="2" fontId="16" fillId="9" borderId="49" xfId="0" applyNumberFormat="1" applyFont="1" applyFill="1" applyBorder="1" applyAlignment="1" applyProtection="1">
      <alignment horizontal="center" vertical="center"/>
    </xf>
    <xf numFmtId="0" fontId="16" fillId="15" borderId="47" xfId="0" applyFont="1" applyFill="1" applyBorder="1" applyAlignment="1" applyProtection="1">
      <alignment vertical="center" wrapText="1"/>
    </xf>
    <xf numFmtId="165" fontId="11" fillId="16" borderId="28" xfId="0" applyNumberFormat="1" applyFont="1" applyFill="1" applyBorder="1" applyAlignment="1" applyProtection="1">
      <alignment horizontal="center" vertical="center"/>
    </xf>
    <xf numFmtId="0" fontId="0" fillId="0" borderId="0" xfId="0" applyBorder="1"/>
    <xf numFmtId="0" fontId="0" fillId="0" borderId="50" xfId="0" applyBorder="1"/>
    <xf numFmtId="0" fontId="5" fillId="14" borderId="51" xfId="0" applyFont="1" applyFill="1" applyBorder="1" applyAlignment="1" applyProtection="1">
      <alignment horizontal="center" vertical="center" readingOrder="2"/>
    </xf>
    <xf numFmtId="0" fontId="5" fillId="14" borderId="39" xfId="0" applyFont="1" applyFill="1" applyBorder="1" applyAlignment="1" applyProtection="1">
      <alignment horizontal="center" vertical="center" wrapText="1"/>
    </xf>
    <xf numFmtId="165" fontId="11" fillId="16" borderId="52" xfId="0" applyNumberFormat="1" applyFont="1" applyFill="1" applyBorder="1" applyAlignment="1" applyProtection="1">
      <alignment horizontal="center" vertical="center"/>
    </xf>
    <xf numFmtId="0" fontId="5" fillId="14" borderId="1" xfId="0" applyFont="1" applyFill="1" applyBorder="1" applyAlignment="1" applyProtection="1">
      <alignment horizontal="center" vertical="center" readingOrder="2"/>
    </xf>
    <xf numFmtId="0" fontId="16" fillId="14" borderId="11" xfId="0" applyFont="1" applyFill="1" applyBorder="1" applyAlignment="1" applyProtection="1">
      <alignment horizontal="center"/>
    </xf>
    <xf numFmtId="0" fontId="16" fillId="14" borderId="37" xfId="0" applyFont="1" applyFill="1" applyBorder="1" applyProtection="1"/>
    <xf numFmtId="0" fontId="5" fillId="14" borderId="55" xfId="0" applyFont="1" applyFill="1" applyBorder="1" applyAlignment="1" applyProtection="1">
      <alignment horizontal="center" vertical="center" wrapText="1"/>
    </xf>
    <xf numFmtId="0" fontId="5" fillId="14" borderId="36" xfId="0" applyFont="1" applyFill="1" applyBorder="1" applyAlignment="1" applyProtection="1">
      <alignment horizontal="center" vertical="center" wrapText="1"/>
    </xf>
    <xf numFmtId="0" fontId="5" fillId="14" borderId="37" xfId="0" applyFont="1" applyFill="1" applyBorder="1" applyAlignment="1" applyProtection="1">
      <alignment horizontal="center" vertical="center" wrapText="1"/>
    </xf>
    <xf numFmtId="9" fontId="11" fillId="2" borderId="7" xfId="0" applyNumberFormat="1" applyFont="1" applyFill="1" applyBorder="1" applyAlignment="1" applyProtection="1">
      <alignment horizontal="center" vertical="center"/>
    </xf>
    <xf numFmtId="0" fontId="17" fillId="2" borderId="38" xfId="0" applyFont="1" applyFill="1" applyBorder="1" applyAlignment="1" applyProtection="1">
      <alignment vertical="center"/>
    </xf>
    <xf numFmtId="2" fontId="17" fillId="2" borderId="19" xfId="0" applyNumberFormat="1" applyFont="1" applyFill="1" applyBorder="1" applyAlignment="1" applyProtection="1">
      <alignment horizontal="center" vertical="center"/>
    </xf>
    <xf numFmtId="9" fontId="18" fillId="17" borderId="7" xfId="0" applyNumberFormat="1" applyFont="1" applyFill="1" applyBorder="1" applyAlignment="1" applyProtection="1">
      <alignment horizontal="center" vertical="center"/>
    </xf>
    <xf numFmtId="0" fontId="18" fillId="17" borderId="38" xfId="0" applyFont="1" applyFill="1" applyBorder="1" applyAlignment="1" applyProtection="1">
      <alignment vertical="center"/>
    </xf>
    <xf numFmtId="2" fontId="18" fillId="17" borderId="19" xfId="0" applyNumberFormat="1" applyFont="1" applyFill="1" applyBorder="1" applyAlignment="1" applyProtection="1">
      <alignment horizontal="center" vertical="center"/>
    </xf>
    <xf numFmtId="166" fontId="18" fillId="17" borderId="39" xfId="0" applyNumberFormat="1" applyFont="1" applyFill="1" applyBorder="1" applyAlignment="1" applyProtection="1">
      <alignment horizontal="center" vertical="center"/>
    </xf>
    <xf numFmtId="0" fontId="16" fillId="18" borderId="49" xfId="0" applyFont="1" applyFill="1" applyBorder="1" applyAlignment="1" applyProtection="1">
      <alignment horizontal="center" vertical="center"/>
    </xf>
    <xf numFmtId="0" fontId="0" fillId="0" borderId="6" xfId="0" applyBorder="1" applyAlignment="1">
      <alignment horizontal="center"/>
    </xf>
    <xf numFmtId="0" fontId="6" fillId="3" borderId="6" xfId="0" applyFont="1" applyFill="1" applyBorder="1" applyAlignment="1" applyProtection="1">
      <alignment horizontal="center" vertical="center" wrapText="1"/>
      <protection hidden="1"/>
    </xf>
    <xf numFmtId="0" fontId="22" fillId="4" borderId="13" xfId="0" applyFont="1" applyFill="1" applyBorder="1" applyAlignment="1" applyProtection="1">
      <alignment horizontal="right" vertical="center" wrapText="1" readingOrder="2"/>
      <protection hidden="1"/>
    </xf>
    <xf numFmtId="0" fontId="22" fillId="4" borderId="4" xfId="0" applyFont="1" applyFill="1" applyBorder="1" applyAlignment="1" applyProtection="1">
      <alignment horizontal="right" vertical="center" wrapText="1" readingOrder="2"/>
      <protection hidden="1"/>
    </xf>
    <xf numFmtId="0" fontId="22" fillId="4" borderId="12" xfId="0" applyFont="1" applyFill="1" applyBorder="1" applyAlignment="1" applyProtection="1">
      <alignment horizontal="right" vertical="center" wrapText="1" readingOrder="2"/>
      <protection hidden="1"/>
    </xf>
    <xf numFmtId="0" fontId="6" fillId="3" borderId="57" xfId="0" applyFont="1" applyFill="1" applyBorder="1" applyAlignment="1" applyProtection="1">
      <alignment horizontal="center" vertical="center" wrapText="1"/>
      <protection hidden="1"/>
    </xf>
    <xf numFmtId="0" fontId="23" fillId="20" borderId="58" xfId="0" applyFont="1" applyFill="1" applyBorder="1" applyAlignment="1">
      <alignment horizontal="center"/>
    </xf>
    <xf numFmtId="0" fontId="24" fillId="19" borderId="58" xfId="0" applyFont="1" applyFill="1" applyBorder="1" applyAlignment="1">
      <alignment horizontal="center"/>
    </xf>
    <xf numFmtId="0" fontId="0" fillId="0" borderId="58" xfId="0" applyBorder="1"/>
    <xf numFmtId="164" fontId="25" fillId="21" borderId="59" xfId="0" applyNumberFormat="1" applyFont="1" applyFill="1" applyBorder="1" applyAlignment="1">
      <alignment horizontal="center" vertical="center"/>
    </xf>
    <xf numFmtId="0" fontId="26" fillId="22" borderId="15" xfId="0" applyFont="1" applyFill="1" applyBorder="1" applyAlignment="1">
      <alignment horizontal="center" vertical="center"/>
    </xf>
    <xf numFmtId="0" fontId="26" fillId="22" borderId="1" xfId="0" applyFont="1" applyFill="1" applyBorder="1" applyAlignment="1">
      <alignment horizontal="center" vertical="center"/>
    </xf>
    <xf numFmtId="9" fontId="27" fillId="23" borderId="20" xfId="1" applyFont="1" applyFill="1" applyBorder="1" applyAlignment="1" applyProtection="1">
      <alignment horizontal="center" vertical="center" wrapText="1" readingOrder="2"/>
      <protection hidden="1"/>
    </xf>
    <xf numFmtId="164" fontId="25" fillId="21" borderId="22" xfId="0" applyNumberFormat="1" applyFont="1" applyFill="1" applyBorder="1" applyAlignment="1">
      <alignment horizontal="center" vertical="center"/>
    </xf>
    <xf numFmtId="0" fontId="28" fillId="0" borderId="53" xfId="0" applyFont="1" applyBorder="1" applyAlignment="1">
      <alignment horizontal="center" vertical="center"/>
    </xf>
    <xf numFmtId="0" fontId="28" fillId="0" borderId="3" xfId="0" applyFont="1" applyBorder="1" applyAlignment="1">
      <alignment horizontal="center" vertical="center"/>
    </xf>
    <xf numFmtId="9" fontId="27" fillId="23" borderId="56" xfId="1" applyFont="1" applyFill="1" applyBorder="1" applyAlignment="1" applyProtection="1">
      <alignment horizontal="center" vertical="center" wrapText="1" readingOrder="2"/>
      <protection hidden="1"/>
    </xf>
    <xf numFmtId="0" fontId="25" fillId="21" borderId="59" xfId="0" applyFont="1" applyFill="1" applyBorder="1" applyAlignment="1">
      <alignment horizontal="center" vertical="center" wrapText="1"/>
    </xf>
    <xf numFmtId="0" fontId="28" fillId="0" borderId="39" xfId="0" applyFont="1" applyBorder="1" applyAlignment="1">
      <alignment horizontal="center" vertical="center"/>
    </xf>
    <xf numFmtId="0" fontId="28" fillId="0" borderId="7" xfId="0" applyFont="1" applyBorder="1" applyAlignment="1">
      <alignment horizontal="center" vertical="center"/>
    </xf>
    <xf numFmtId="9" fontId="27" fillId="23" borderId="60" xfId="1" applyFont="1" applyFill="1" applyBorder="1" applyAlignment="1" applyProtection="1">
      <alignment horizontal="center" vertical="center" wrapText="1" readingOrder="2"/>
      <protection hidden="1"/>
    </xf>
    <xf numFmtId="0" fontId="25" fillId="21" borderId="47" xfId="0" applyFont="1" applyFill="1" applyBorder="1" applyAlignment="1">
      <alignment horizontal="center" vertical="center" wrapText="1"/>
    </xf>
    <xf numFmtId="0" fontId="28" fillId="0" borderId="51" xfId="0" applyFont="1" applyBorder="1" applyAlignment="1">
      <alignment horizontal="center" vertical="center"/>
    </xf>
    <xf numFmtId="0" fontId="28" fillId="0" borderId="1" xfId="0" applyFont="1" applyBorder="1" applyAlignment="1">
      <alignment horizontal="center" vertical="center"/>
    </xf>
    <xf numFmtId="9" fontId="27" fillId="23" borderId="54" xfId="1" applyFont="1" applyFill="1" applyBorder="1" applyAlignment="1" applyProtection="1">
      <alignment horizontal="center" vertical="center" wrapText="1" readingOrder="2"/>
      <protection hidden="1"/>
    </xf>
    <xf numFmtId="0" fontId="29" fillId="21" borderId="22" xfId="0" applyFont="1" applyFill="1" applyBorder="1" applyAlignment="1">
      <alignment horizontal="center" vertical="center" wrapText="1"/>
    </xf>
    <xf numFmtId="0" fontId="28" fillId="24" borderId="52" xfId="0" applyFont="1" applyFill="1" applyBorder="1" applyAlignment="1">
      <alignment horizontal="center" vertical="center"/>
    </xf>
    <xf numFmtId="0" fontId="30" fillId="24" borderId="61" xfId="0" applyFont="1" applyFill="1" applyBorder="1" applyAlignment="1">
      <alignment horizontal="center" vertical="center"/>
    </xf>
    <xf numFmtId="0" fontId="25" fillId="21" borderId="48" xfId="0" applyFont="1" applyFill="1" applyBorder="1" applyAlignment="1">
      <alignment horizontal="center" vertical="center" wrapText="1"/>
    </xf>
    <xf numFmtId="0" fontId="28" fillId="24" borderId="39" xfId="0" applyFont="1" applyFill="1" applyBorder="1" applyAlignment="1">
      <alignment horizontal="center" vertical="center"/>
    </xf>
    <xf numFmtId="0" fontId="28" fillId="24" borderId="7" xfId="0" applyFont="1" applyFill="1" applyBorder="1" applyAlignment="1">
      <alignment horizontal="center" vertical="center" wrapText="1"/>
    </xf>
    <xf numFmtId="0" fontId="25" fillId="21" borderId="46" xfId="0" applyFont="1" applyFill="1" applyBorder="1" applyAlignment="1">
      <alignment horizontal="center" vertical="center" wrapText="1"/>
    </xf>
    <xf numFmtId="0" fontId="31" fillId="24" borderId="39" xfId="0" applyFont="1" applyFill="1" applyBorder="1" applyAlignment="1">
      <alignment horizontal="center" vertical="center" wrapText="1"/>
    </xf>
    <xf numFmtId="0" fontId="31" fillId="24" borderId="7" xfId="0" applyFont="1" applyFill="1" applyBorder="1" applyAlignment="1">
      <alignment horizontal="center" vertical="center" wrapText="1"/>
    </xf>
    <xf numFmtId="0" fontId="25" fillId="21" borderId="22" xfId="0" applyFont="1" applyFill="1" applyBorder="1" applyAlignment="1">
      <alignment horizontal="center" vertical="center" wrapText="1"/>
    </xf>
    <xf numFmtId="0" fontId="25" fillId="25" borderId="19" xfId="0" applyFont="1" applyFill="1" applyBorder="1" applyAlignment="1">
      <alignment horizontal="center" vertical="center" wrapText="1"/>
    </xf>
    <xf numFmtId="0" fontId="25" fillId="25" borderId="7" xfId="0" applyFont="1" applyFill="1" applyBorder="1" applyAlignment="1">
      <alignment horizontal="center" vertical="center" wrapText="1"/>
    </xf>
    <xf numFmtId="1" fontId="9" fillId="27" borderId="33" xfId="0" applyNumberFormat="1" applyFont="1" applyFill="1" applyBorder="1" applyAlignment="1" applyProtection="1">
      <alignment horizontal="center" vertical="center" wrapText="1" readingOrder="2"/>
      <protection hidden="1"/>
    </xf>
    <xf numFmtId="0" fontId="32" fillId="28" borderId="10" xfId="0" applyNumberFormat="1" applyFont="1" applyFill="1" applyBorder="1" applyAlignment="1" applyProtection="1">
      <alignment vertical="center" wrapText="1" readingOrder="2"/>
      <protection locked="0"/>
    </xf>
    <xf numFmtId="0" fontId="3" fillId="2" borderId="2" xfId="0" applyFont="1" applyFill="1" applyBorder="1" applyAlignment="1" applyProtection="1">
      <alignment horizontal="center" vertical="center" wrapText="1"/>
      <protection hidden="1"/>
    </xf>
    <xf numFmtId="0" fontId="2" fillId="2" borderId="4" xfId="0" applyFont="1" applyFill="1" applyBorder="1" applyAlignment="1" applyProtection="1">
      <alignment horizontal="center" vertical="center" wrapText="1"/>
      <protection hidden="1"/>
    </xf>
    <xf numFmtId="0" fontId="2" fillId="2" borderId="17" xfId="0" applyFont="1" applyFill="1" applyBorder="1" applyAlignment="1" applyProtection="1">
      <alignment horizontal="center" readingOrder="2"/>
      <protection hidden="1"/>
    </xf>
    <xf numFmtId="0" fontId="2" fillId="2" borderId="5" xfId="0" applyFont="1" applyFill="1" applyBorder="1" applyAlignment="1" applyProtection="1">
      <alignment horizontal="center" readingOrder="2"/>
      <protection hidden="1"/>
    </xf>
    <xf numFmtId="0" fontId="8" fillId="7" borderId="1" xfId="0" applyFont="1" applyFill="1" applyBorder="1" applyAlignment="1" applyProtection="1">
      <alignment horizontal="center" vertical="center" wrapText="1" readingOrder="2"/>
      <protection hidden="1"/>
    </xf>
    <xf numFmtId="0" fontId="8" fillId="7" borderId="21" xfId="0" applyFont="1" applyFill="1" applyBorder="1" applyAlignment="1" applyProtection="1">
      <alignment horizontal="center" vertical="center" wrapText="1" readingOrder="2"/>
      <protection hidden="1"/>
    </xf>
    <xf numFmtId="0" fontId="8" fillId="7" borderId="7" xfId="0" applyFont="1" applyFill="1" applyBorder="1" applyAlignment="1" applyProtection="1">
      <alignment horizontal="center" vertical="center" wrapText="1" readingOrder="2"/>
      <protection hidden="1"/>
    </xf>
    <xf numFmtId="0" fontId="8" fillId="7" borderId="18" xfId="0" applyFont="1" applyFill="1" applyBorder="1" applyAlignment="1" applyProtection="1">
      <alignment horizontal="center" vertical="center" wrapText="1" readingOrder="2"/>
      <protection hidden="1"/>
    </xf>
    <xf numFmtId="0" fontId="8" fillId="7" borderId="28" xfId="0" applyFont="1" applyFill="1" applyBorder="1" applyAlignment="1" applyProtection="1">
      <alignment horizontal="center" vertical="center" wrapText="1" readingOrder="2"/>
      <protection hidden="1"/>
    </xf>
    <xf numFmtId="0" fontId="8" fillId="7" borderId="29" xfId="0" applyFont="1" applyFill="1" applyBorder="1" applyAlignment="1" applyProtection="1">
      <alignment horizontal="center" vertical="center" wrapText="1" readingOrder="2"/>
      <protection hidden="1"/>
    </xf>
    <xf numFmtId="0" fontId="8" fillId="7" borderId="24" xfId="0" applyFont="1" applyFill="1" applyBorder="1" applyAlignment="1" applyProtection="1">
      <alignment horizontal="center" vertical="center" wrapText="1" readingOrder="2"/>
      <protection hidden="1"/>
    </xf>
    <xf numFmtId="0" fontId="8" fillId="7" borderId="3" xfId="0" applyNumberFormat="1" applyFont="1" applyFill="1" applyBorder="1" applyAlignment="1" applyProtection="1">
      <alignment horizontal="center" vertical="center" wrapText="1" readingOrder="2"/>
      <protection hidden="1"/>
    </xf>
    <xf numFmtId="0" fontId="8" fillId="7" borderId="27" xfId="0" applyNumberFormat="1" applyFont="1" applyFill="1" applyBorder="1" applyAlignment="1" applyProtection="1">
      <alignment horizontal="center" vertical="center" wrapText="1" readingOrder="2"/>
      <protection hidden="1"/>
    </xf>
    <xf numFmtId="0" fontId="33" fillId="9" borderId="23" xfId="0" applyFont="1" applyFill="1" applyBorder="1" applyAlignment="1" applyProtection="1">
      <alignment horizontal="right" vertical="top" wrapText="1" readingOrder="2"/>
      <protection hidden="1"/>
    </xf>
    <xf numFmtId="0" fontId="10" fillId="9" borderId="24" xfId="0" applyFont="1" applyFill="1" applyBorder="1" applyAlignment="1" applyProtection="1">
      <alignment horizontal="right" vertical="top" wrapText="1" readingOrder="2"/>
      <protection hidden="1"/>
    </xf>
    <xf numFmtId="0" fontId="8" fillId="11" borderId="40" xfId="0" applyFont="1" applyFill="1" applyBorder="1" applyAlignment="1" applyProtection="1">
      <alignment horizontal="center" vertical="center" wrapText="1" readingOrder="2"/>
      <protection hidden="1"/>
    </xf>
    <xf numFmtId="0" fontId="8" fillId="11" borderId="16" xfId="0" applyFont="1" applyFill="1" applyBorder="1" applyAlignment="1" applyProtection="1">
      <alignment horizontal="center" vertical="center" wrapText="1" readingOrder="2"/>
      <protection hidden="1"/>
    </xf>
    <xf numFmtId="0" fontId="8" fillId="11" borderId="41" xfId="0" applyFont="1" applyFill="1" applyBorder="1" applyAlignment="1" applyProtection="1">
      <alignment horizontal="center" vertical="center" wrapText="1" readingOrder="2"/>
      <protection hidden="1"/>
    </xf>
    <xf numFmtId="0" fontId="8" fillId="12" borderId="10" xfId="0" applyFont="1" applyFill="1" applyBorder="1" applyAlignment="1" applyProtection="1">
      <alignment horizontal="center" vertical="center" wrapText="1" readingOrder="2"/>
      <protection hidden="1"/>
    </xf>
    <xf numFmtId="0" fontId="8" fillId="12" borderId="14" xfId="0" applyFont="1" applyFill="1" applyBorder="1" applyAlignment="1" applyProtection="1">
      <alignment horizontal="center" vertical="center" wrapText="1" readingOrder="2"/>
      <protection hidden="1"/>
    </xf>
    <xf numFmtId="0" fontId="15" fillId="13" borderId="43" xfId="0" applyFont="1" applyFill="1" applyBorder="1" applyAlignment="1">
      <alignment horizontal="center" vertical="center"/>
    </xf>
    <xf numFmtId="0" fontId="15" fillId="13" borderId="42" xfId="0" applyFont="1" applyFill="1" applyBorder="1" applyAlignment="1">
      <alignment horizontal="center" vertical="center"/>
    </xf>
    <xf numFmtId="0" fontId="33" fillId="9" borderId="6" xfId="0" applyFont="1" applyFill="1" applyBorder="1" applyAlignment="1" applyProtection="1">
      <alignment horizontal="right" vertical="top" wrapText="1" readingOrder="2"/>
      <protection hidden="1"/>
    </xf>
    <xf numFmtId="0" fontId="10" fillId="9" borderId="38" xfId="0" applyFont="1" applyFill="1" applyBorder="1" applyAlignment="1" applyProtection="1">
      <alignment horizontal="right" vertical="top" wrapText="1" readingOrder="2"/>
      <protection hidden="1"/>
    </xf>
    <xf numFmtId="0" fontId="36" fillId="9" borderId="6" xfId="0" applyFont="1" applyFill="1" applyBorder="1" applyAlignment="1" applyProtection="1">
      <alignment horizontal="center" vertical="center" wrapText="1" readingOrder="2"/>
      <protection hidden="1"/>
    </xf>
    <xf numFmtId="0" fontId="36" fillId="9" borderId="38" xfId="0" applyFont="1" applyFill="1" applyBorder="1" applyAlignment="1" applyProtection="1">
      <alignment horizontal="center" vertical="center" wrapText="1" readingOrder="2"/>
      <protection hidden="1"/>
    </xf>
    <xf numFmtId="0" fontId="8" fillId="7" borderId="56" xfId="0" applyNumberFormat="1" applyFont="1" applyFill="1" applyBorder="1" applyAlignment="1" applyProtection="1">
      <alignment horizontal="center" vertical="center" wrapText="1" readingOrder="2"/>
      <protection hidden="1"/>
    </xf>
    <xf numFmtId="0" fontId="8" fillId="7" borderId="53" xfId="0" applyNumberFormat="1" applyFont="1" applyFill="1" applyBorder="1" applyAlignment="1" applyProtection="1">
      <alignment horizontal="center" vertical="center" wrapText="1" readingOrder="2"/>
      <protection hidden="1"/>
    </xf>
    <xf numFmtId="0" fontId="8" fillId="7" borderId="54" xfId="0" applyFont="1" applyFill="1" applyBorder="1" applyAlignment="1" applyProtection="1">
      <alignment horizontal="center" vertical="center" wrapText="1" readingOrder="2"/>
      <protection hidden="1"/>
    </xf>
    <xf numFmtId="0" fontId="8" fillId="7" borderId="51" xfId="0" applyFont="1" applyFill="1" applyBorder="1" applyAlignment="1" applyProtection="1">
      <alignment horizontal="center" vertical="center" wrapText="1" readingOrder="2"/>
      <protection hidden="1"/>
    </xf>
    <xf numFmtId="0" fontId="25" fillId="21" borderId="44" xfId="0" applyFont="1" applyFill="1" applyBorder="1" applyAlignment="1">
      <alignment horizontal="center" vertical="center" wrapText="1"/>
    </xf>
    <xf numFmtId="0" fontId="25" fillId="21" borderId="30" xfId="0" applyFont="1" applyFill="1" applyBorder="1" applyAlignment="1">
      <alignment horizontal="center" vertical="center" wrapText="1"/>
    </xf>
    <xf numFmtId="0" fontId="25" fillId="21" borderId="59" xfId="0" applyFont="1" applyFill="1" applyBorder="1" applyAlignment="1">
      <alignment horizontal="center" vertical="center" wrapText="1"/>
    </xf>
    <xf numFmtId="0" fontId="25" fillId="25" borderId="20" xfId="0" applyFont="1" applyFill="1" applyBorder="1" applyAlignment="1">
      <alignment horizontal="center" vertical="center" wrapText="1"/>
    </xf>
    <xf numFmtId="0" fontId="25" fillId="25" borderId="25" xfId="0" applyFont="1" applyFill="1" applyBorder="1" applyAlignment="1">
      <alignment horizontal="center" vertical="center" wrapText="1"/>
    </xf>
    <xf numFmtId="0" fontId="25" fillId="25" borderId="20" xfId="0" applyFont="1" applyFill="1" applyBorder="1" applyAlignment="1" applyProtection="1">
      <alignment horizontal="center" vertical="center" wrapText="1"/>
      <protection hidden="1"/>
    </xf>
    <xf numFmtId="0" fontId="25" fillId="25" borderId="25" xfId="0" applyFont="1" applyFill="1" applyBorder="1" applyAlignment="1" applyProtection="1">
      <alignment horizontal="center" vertical="center" wrapText="1"/>
      <protection hidden="1"/>
    </xf>
    <xf numFmtId="0" fontId="25" fillId="26" borderId="20" xfId="0" applyFont="1" applyFill="1" applyBorder="1" applyAlignment="1" applyProtection="1">
      <alignment horizontal="center" vertical="center" wrapText="1" readingOrder="2"/>
      <protection hidden="1"/>
    </xf>
    <xf numFmtId="0" fontId="25" fillId="26" borderId="15" xfId="0" applyFont="1" applyFill="1" applyBorder="1" applyAlignment="1" applyProtection="1">
      <alignment horizontal="center" vertical="center" wrapText="1" readingOrder="2"/>
      <protection hidden="1"/>
    </xf>
    <xf numFmtId="0" fontId="25" fillId="26" borderId="20" xfId="0" applyFont="1" applyFill="1" applyBorder="1" applyAlignment="1">
      <alignment horizontal="center" vertical="center"/>
    </xf>
    <xf numFmtId="0" fontId="25" fillId="26" borderId="32" xfId="0" applyFont="1" applyFill="1" applyBorder="1" applyAlignment="1">
      <alignment horizontal="center" vertical="center"/>
    </xf>
    <xf numFmtId="0" fontId="25" fillId="26" borderId="40" xfId="0" applyFont="1" applyFill="1" applyBorder="1" applyAlignment="1">
      <alignment horizontal="center" vertical="center"/>
    </xf>
    <xf numFmtId="0" fontId="25" fillId="26" borderId="16" xfId="0" applyFont="1" applyFill="1" applyBorder="1" applyAlignment="1">
      <alignment horizontal="center" vertical="center"/>
    </xf>
    <xf numFmtId="0" fontId="16" fillId="18" borderId="56" xfId="0" applyFont="1" applyFill="1" applyBorder="1" applyAlignment="1" applyProtection="1">
      <alignment horizontal="center" vertical="center"/>
    </xf>
    <xf numFmtId="0" fontId="16" fillId="18" borderId="53" xfId="0" applyFont="1" applyFill="1" applyBorder="1" applyAlignment="1" applyProtection="1">
      <alignment horizontal="center" vertical="center"/>
    </xf>
    <xf numFmtId="0" fontId="16" fillId="14" borderId="44" xfId="0" applyFont="1" applyFill="1" applyBorder="1" applyAlignment="1" applyProtection="1">
      <alignment horizontal="center" vertical="center"/>
    </xf>
    <xf numFmtId="0" fontId="16" fillId="14" borderId="46" xfId="0" applyFont="1" applyFill="1" applyBorder="1" applyAlignment="1" applyProtection="1">
      <alignment horizontal="center" vertical="center"/>
    </xf>
    <xf numFmtId="0" fontId="19" fillId="14" borderId="54" xfId="0" applyFont="1" applyFill="1" applyBorder="1" applyAlignment="1" applyProtection="1">
      <alignment horizontal="center"/>
    </xf>
    <xf numFmtId="0" fontId="19" fillId="14" borderId="51" xfId="0" applyFont="1" applyFill="1" applyBorder="1" applyAlignment="1" applyProtection="1">
      <alignment horizontal="center"/>
    </xf>
    <xf numFmtId="0" fontId="16" fillId="15" borderId="47" xfId="0" applyFont="1" applyFill="1" applyBorder="1" applyAlignment="1" applyProtection="1">
      <alignment horizontal="right" vertical="top" wrapText="1"/>
    </xf>
    <xf numFmtId="44" fontId="11" fillId="16" borderId="19" xfId="2" applyFont="1" applyFill="1" applyBorder="1" applyAlignment="1" applyProtection="1">
      <alignment horizontal="center" vertical="center"/>
      <protection locked="0"/>
    </xf>
    <xf numFmtId="44" fontId="11" fillId="16" borderId="6" xfId="2" applyFont="1" applyFill="1" applyBorder="1" applyAlignment="1" applyProtection="1">
      <alignment horizontal="center" vertical="center"/>
      <protection locked="0"/>
    </xf>
    <xf numFmtId="44" fontId="11" fillId="16" borderId="38" xfId="2" applyFont="1" applyFill="1" applyBorder="1" applyAlignment="1" applyProtection="1">
      <alignment horizontal="center" vertical="center"/>
      <protection locked="0"/>
    </xf>
    <xf numFmtId="44" fontId="11" fillId="16" borderId="39" xfId="2" applyFont="1" applyFill="1" applyBorder="1" applyAlignment="1" applyProtection="1">
      <alignment horizontal="center" vertical="center"/>
      <protection locked="0"/>
    </xf>
    <xf numFmtId="171" fontId="11" fillId="16" borderId="19" xfId="2" applyNumberFormat="1" applyFont="1" applyFill="1" applyBorder="1" applyAlignment="1" applyProtection="1">
      <alignment horizontal="center" vertical="center"/>
      <protection locked="0"/>
    </xf>
    <xf numFmtId="171" fontId="11" fillId="16" borderId="6" xfId="2" applyNumberFormat="1" applyFont="1" applyFill="1" applyBorder="1" applyAlignment="1" applyProtection="1">
      <alignment horizontal="center" vertical="center"/>
      <protection locked="0"/>
    </xf>
    <xf numFmtId="171" fontId="11" fillId="16" borderId="38" xfId="2" applyNumberFormat="1" applyFont="1" applyFill="1" applyBorder="1" applyAlignment="1" applyProtection="1">
      <alignment horizontal="center" vertical="center"/>
      <protection locked="0"/>
    </xf>
    <xf numFmtId="171" fontId="11" fillId="16" borderId="39" xfId="2" applyNumberFormat="1" applyFont="1" applyFill="1" applyBorder="1" applyAlignment="1" applyProtection="1">
      <alignment horizontal="center" vertical="center"/>
      <protection locked="0"/>
    </xf>
    <xf numFmtId="44" fontId="11" fillId="16" borderId="28" xfId="2" applyFont="1" applyFill="1" applyBorder="1" applyAlignment="1" applyProtection="1">
      <alignment horizontal="center" vertical="center"/>
    </xf>
    <xf numFmtId="44" fontId="11" fillId="16" borderId="52" xfId="2" applyFont="1" applyFill="1" applyBorder="1" applyAlignment="1" applyProtection="1">
      <alignment horizontal="center" vertical="center"/>
    </xf>
    <xf numFmtId="0" fontId="37" fillId="15" borderId="48" xfId="0" applyFont="1" applyFill="1" applyBorder="1" applyAlignment="1" applyProtection="1">
      <alignment horizontal="center" vertical="center" wrapText="1"/>
    </xf>
    <xf numFmtId="2" fontId="16" fillId="9" borderId="53" xfId="0" applyNumberFormat="1" applyFont="1" applyFill="1" applyBorder="1" applyAlignment="1" applyProtection="1">
      <alignment horizontal="center" vertical="center"/>
    </xf>
  </cellXfs>
  <cellStyles count="3">
    <cellStyle name="Currency" xfId="2" builtinId="4"/>
    <cellStyle name="Normal" xfId="0" builtinId="0"/>
    <cellStyle name="Percent" xfId="1" builtinId="5"/>
  </cellStyles>
  <dxfs count="6">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relk/Documents/&#1502;&#1513;&#1512;&#1491;%20&#1492;&#1502;&#1491;&#1506;/&#1502;&#1491;&#1506;&#1504;&#1497;&#1493;&#1514;%20&#1492;&#1506;&#1514;&#1497;&#1491;/&#1502;&#1508;&#1500;%20&#1502;&#1491;&#1506;&#1504;&#1497;&#1493;&#1514;%20&#1492;&#1506;&#1514;&#1497;&#1491;-%20&#1505;&#1493;&#1508;&#149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נאי-סף"/>
      <sheetName val="איכות"/>
      <sheetName val="תכני הפעילות המוצעת"/>
      <sheetName val="ראיון"/>
      <sheetName val="ממליצים על המציע"/>
      <sheetName val="מחיר וסיכום"/>
      <sheetName val="לאחר מו&quot;מ"/>
    </sheetNames>
    <sheetDataSet>
      <sheetData sheetId="0">
        <row r="21">
          <cell r="D21">
            <v>0</v>
          </cell>
          <cell r="F21">
            <v>0</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rightToLeft="1" tabSelected="1" workbookViewId="0">
      <selection activeCell="B13" sqref="B13"/>
    </sheetView>
  </sheetViews>
  <sheetFormatPr defaultRowHeight="14.25" x14ac:dyDescent="0.2"/>
  <cols>
    <col min="2" max="2" width="73" customWidth="1"/>
    <col min="3" max="3" width="14.5" customWidth="1"/>
    <col min="4" max="4" width="14.125" customWidth="1"/>
    <col min="5" max="5" width="14" customWidth="1"/>
    <col min="6" max="6" width="19.5" customWidth="1"/>
    <col min="7" max="7" width="14.625" customWidth="1"/>
  </cols>
  <sheetData>
    <row r="1" spans="1:7" ht="18.75" customHeight="1" x14ac:dyDescent="0.2">
      <c r="A1" s="109"/>
      <c r="B1" s="107" t="s">
        <v>0</v>
      </c>
      <c r="C1" s="16" t="s">
        <v>10</v>
      </c>
      <c r="D1" s="16" t="s">
        <v>11</v>
      </c>
      <c r="E1" s="16" t="s">
        <v>12</v>
      </c>
      <c r="F1" s="16" t="s">
        <v>13</v>
      </c>
      <c r="G1" s="16" t="s">
        <v>90</v>
      </c>
    </row>
    <row r="2" spans="1:7" ht="16.5" customHeight="1" x14ac:dyDescent="0.2">
      <c r="A2" s="110"/>
      <c r="B2" s="108"/>
      <c r="C2" s="17"/>
      <c r="D2" s="17"/>
      <c r="E2" s="17"/>
      <c r="F2" s="68"/>
      <c r="G2" s="68"/>
    </row>
    <row r="3" spans="1:7" ht="18.75" x14ac:dyDescent="0.2">
      <c r="A3" s="110"/>
      <c r="B3" s="14" t="s">
        <v>1</v>
      </c>
      <c r="C3" s="17"/>
      <c r="D3" s="17"/>
      <c r="E3" s="17"/>
      <c r="F3" s="68"/>
      <c r="G3" s="68"/>
    </row>
    <row r="4" spans="1:7" ht="15" x14ac:dyDescent="0.2">
      <c r="A4" s="110"/>
      <c r="B4" s="15" t="s">
        <v>9</v>
      </c>
      <c r="C4" s="17"/>
      <c r="D4" s="17"/>
      <c r="E4" s="17"/>
      <c r="F4" s="68"/>
      <c r="G4" s="68"/>
    </row>
    <row r="5" spans="1:7" ht="15" x14ac:dyDescent="0.2">
      <c r="A5" s="110"/>
      <c r="B5" s="15" t="s">
        <v>2</v>
      </c>
      <c r="C5" s="17"/>
      <c r="D5" s="17"/>
      <c r="E5" s="17"/>
      <c r="F5" s="68"/>
      <c r="G5" s="68"/>
    </row>
    <row r="6" spans="1:7" ht="15" x14ac:dyDescent="0.2">
      <c r="A6" s="110"/>
      <c r="B6" s="15" t="s">
        <v>4</v>
      </c>
      <c r="C6" s="17"/>
      <c r="D6" s="17"/>
      <c r="E6" s="17"/>
      <c r="F6" s="68"/>
      <c r="G6" s="68"/>
    </row>
    <row r="7" spans="1:7" ht="16.5" thickBot="1" x14ac:dyDescent="0.3">
      <c r="A7" s="1" t="s">
        <v>3</v>
      </c>
      <c r="B7" s="15"/>
      <c r="C7" s="17"/>
      <c r="D7" s="17"/>
      <c r="E7" s="17"/>
      <c r="F7" s="68"/>
      <c r="G7" s="68"/>
    </row>
    <row r="8" spans="1:7" ht="17.25" thickBot="1" x14ac:dyDescent="0.25">
      <c r="A8" s="2" t="s">
        <v>31</v>
      </c>
      <c r="B8" s="13" t="s">
        <v>40</v>
      </c>
      <c r="C8" s="18"/>
      <c r="D8" s="18"/>
      <c r="E8" s="18"/>
      <c r="F8" s="69"/>
      <c r="G8" s="69"/>
    </row>
    <row r="9" spans="1:7" ht="36.75" customHeight="1" x14ac:dyDescent="0.2">
      <c r="A9" s="3" t="s">
        <v>32</v>
      </c>
      <c r="B9" s="4" t="s">
        <v>6</v>
      </c>
      <c r="C9" s="9"/>
      <c r="D9" s="9"/>
      <c r="E9" s="9"/>
      <c r="F9" s="9"/>
      <c r="G9" s="9"/>
    </row>
    <row r="10" spans="1:7" ht="54.75" customHeight="1" x14ac:dyDescent="0.2">
      <c r="A10" s="3" t="s">
        <v>33</v>
      </c>
      <c r="B10" s="5" t="s">
        <v>7</v>
      </c>
      <c r="C10" s="9"/>
      <c r="D10" s="9"/>
      <c r="E10" s="9"/>
      <c r="F10" s="9"/>
      <c r="G10" s="9"/>
    </row>
    <row r="11" spans="1:7" ht="77.25" customHeight="1" x14ac:dyDescent="0.2">
      <c r="A11" s="3" t="s">
        <v>8</v>
      </c>
      <c r="B11" s="6" t="s">
        <v>5</v>
      </c>
      <c r="C11" s="9"/>
      <c r="D11" s="9"/>
      <c r="E11" s="9"/>
      <c r="F11" s="9"/>
      <c r="G11" s="9"/>
    </row>
    <row r="12" spans="1:7" ht="49.5" customHeight="1" thickBot="1" x14ac:dyDescent="0.25">
      <c r="A12" s="3" t="s">
        <v>34</v>
      </c>
      <c r="B12" s="7" t="s">
        <v>95</v>
      </c>
      <c r="C12" s="9"/>
      <c r="D12" s="9"/>
      <c r="E12" s="9"/>
      <c r="F12" s="9"/>
      <c r="G12" s="9"/>
    </row>
    <row r="13" spans="1:7" ht="17.25" thickBot="1" x14ac:dyDescent="0.25">
      <c r="A13" s="8"/>
      <c r="B13" s="12" t="s">
        <v>39</v>
      </c>
      <c r="C13" s="12"/>
      <c r="D13" s="12"/>
      <c r="E13" s="12"/>
      <c r="F13" s="12"/>
      <c r="G13" s="12"/>
    </row>
    <row r="14" spans="1:7" ht="48" thickBot="1" x14ac:dyDescent="0.25">
      <c r="A14" s="10" t="s">
        <v>93</v>
      </c>
      <c r="B14" s="11" t="s">
        <v>36</v>
      </c>
      <c r="C14" s="9"/>
      <c r="D14" s="9"/>
      <c r="E14" s="9"/>
      <c r="F14" s="9"/>
      <c r="G14" s="9"/>
    </row>
    <row r="15" spans="1:7" ht="16.5" thickBot="1" x14ac:dyDescent="0.25">
      <c r="A15" s="10"/>
      <c r="B15" s="12" t="s">
        <v>37</v>
      </c>
      <c r="C15" s="12"/>
      <c r="D15" s="12"/>
      <c r="E15" s="12"/>
      <c r="F15" s="12"/>
      <c r="G15" s="12"/>
    </row>
    <row r="16" spans="1:7" ht="48" thickBot="1" x14ac:dyDescent="0.25">
      <c r="A16" s="10" t="s">
        <v>35</v>
      </c>
      <c r="B16" s="11" t="s">
        <v>38</v>
      </c>
      <c r="C16" s="9"/>
      <c r="D16" s="9"/>
      <c r="E16" s="9"/>
      <c r="F16" s="9"/>
      <c r="G16" s="9"/>
    </row>
    <row r="17" spans="1:7" ht="17.25" thickBot="1" x14ac:dyDescent="0.25">
      <c r="A17" s="2">
        <v>7</v>
      </c>
      <c r="B17" s="13" t="s">
        <v>41</v>
      </c>
      <c r="C17" s="18"/>
      <c r="D17" s="18"/>
      <c r="E17" s="18"/>
      <c r="F17" s="73"/>
      <c r="G17" s="73"/>
    </row>
    <row r="18" spans="1:7" ht="15.75" x14ac:dyDescent="0.2">
      <c r="A18" s="3" t="s">
        <v>48</v>
      </c>
      <c r="B18" s="5" t="s">
        <v>42</v>
      </c>
      <c r="C18" s="9"/>
      <c r="D18" s="9"/>
      <c r="E18" s="9"/>
      <c r="F18" s="9"/>
      <c r="G18" s="9"/>
    </row>
    <row r="19" spans="1:7" ht="63" x14ac:dyDescent="0.2">
      <c r="A19" s="3" t="s">
        <v>49</v>
      </c>
      <c r="B19" s="5" t="s">
        <v>46</v>
      </c>
      <c r="C19" s="9"/>
      <c r="D19" s="9"/>
      <c r="E19" s="9"/>
      <c r="F19" s="9"/>
      <c r="G19" s="9"/>
    </row>
    <row r="20" spans="1:7" ht="31.5" x14ac:dyDescent="0.2">
      <c r="A20" s="3" t="s">
        <v>50</v>
      </c>
      <c r="B20" s="6" t="s">
        <v>47</v>
      </c>
      <c r="C20" s="9"/>
      <c r="D20" s="9"/>
      <c r="E20" s="9"/>
      <c r="F20" s="9"/>
      <c r="G20" s="9"/>
    </row>
    <row r="21" spans="1:7" ht="63.75" thickBot="1" x14ac:dyDescent="0.25">
      <c r="A21" s="3" t="s">
        <v>51</v>
      </c>
      <c r="B21" s="7" t="s">
        <v>94</v>
      </c>
      <c r="C21" s="9"/>
      <c r="D21" s="9"/>
      <c r="E21" s="9"/>
      <c r="F21" s="9"/>
      <c r="G21" s="9"/>
    </row>
    <row r="22" spans="1:7" ht="31.5" x14ac:dyDescent="0.2">
      <c r="A22" s="3" t="s">
        <v>52</v>
      </c>
      <c r="B22" s="70" t="s">
        <v>62</v>
      </c>
      <c r="C22" s="9"/>
      <c r="D22" s="9"/>
      <c r="E22" s="9"/>
      <c r="F22" s="9"/>
      <c r="G22" s="9"/>
    </row>
    <row r="23" spans="1:7" ht="15.75" x14ac:dyDescent="0.2">
      <c r="A23" s="3" t="s">
        <v>53</v>
      </c>
      <c r="B23" s="71" t="s">
        <v>63</v>
      </c>
      <c r="C23" s="9"/>
      <c r="D23" s="9"/>
      <c r="E23" s="9"/>
      <c r="F23" s="9"/>
      <c r="G23" s="9"/>
    </row>
    <row r="24" spans="1:7" ht="15.75" x14ac:dyDescent="0.2">
      <c r="A24" s="3" t="s">
        <v>54</v>
      </c>
      <c r="B24" s="71" t="s">
        <v>64</v>
      </c>
      <c r="C24" s="9"/>
      <c r="D24" s="9"/>
      <c r="E24" s="9"/>
      <c r="F24" s="9"/>
      <c r="G24" s="9"/>
    </row>
    <row r="25" spans="1:7" ht="16.5" thickBot="1" x14ac:dyDescent="0.25">
      <c r="A25" s="3" t="s">
        <v>55</v>
      </c>
      <c r="B25" s="7" t="s">
        <v>43</v>
      </c>
      <c r="C25" s="9"/>
      <c r="D25" s="9"/>
      <c r="E25" s="9"/>
      <c r="F25" s="9"/>
      <c r="G25" s="9"/>
    </row>
    <row r="26" spans="1:7" ht="15.75" x14ac:dyDescent="0.2">
      <c r="A26" s="3" t="s">
        <v>56</v>
      </c>
      <c r="B26" s="72" t="s">
        <v>65</v>
      </c>
      <c r="C26" s="9"/>
      <c r="D26" s="9"/>
      <c r="E26" s="9"/>
      <c r="F26" s="9"/>
      <c r="G26" s="9"/>
    </row>
    <row r="27" spans="1:7" ht="31.5" x14ac:dyDescent="0.2">
      <c r="A27" s="3" t="s">
        <v>57</v>
      </c>
      <c r="B27" s="5" t="s">
        <v>44</v>
      </c>
      <c r="C27" s="9"/>
      <c r="D27" s="9"/>
      <c r="E27" s="9"/>
      <c r="F27" s="9"/>
      <c r="G27" s="9"/>
    </row>
    <row r="28" spans="1:7" ht="15.75" x14ac:dyDescent="0.2">
      <c r="A28" s="3" t="s">
        <v>58</v>
      </c>
      <c r="B28" s="71" t="s">
        <v>66</v>
      </c>
      <c r="C28" s="9"/>
      <c r="D28" s="9"/>
      <c r="E28" s="9"/>
      <c r="F28" s="9"/>
      <c r="G28" s="9"/>
    </row>
    <row r="29" spans="1:7" ht="47.25" x14ac:dyDescent="0.2">
      <c r="A29" s="3" t="s">
        <v>59</v>
      </c>
      <c r="B29" s="71" t="s">
        <v>67</v>
      </c>
      <c r="C29" s="9"/>
      <c r="D29" s="9"/>
      <c r="E29" s="9"/>
      <c r="F29" s="9"/>
      <c r="G29" s="9"/>
    </row>
    <row r="30" spans="1:7" ht="32.25" thickBot="1" x14ac:dyDescent="0.25">
      <c r="A30" s="3" t="s">
        <v>60</v>
      </c>
      <c r="B30" s="7" t="s">
        <v>45</v>
      </c>
      <c r="C30" s="9"/>
      <c r="D30" s="9"/>
      <c r="E30" s="9"/>
      <c r="F30" s="9"/>
      <c r="G30" s="9"/>
    </row>
    <row r="31" spans="1:7" ht="63" x14ac:dyDescent="0.2">
      <c r="A31" s="3" t="s">
        <v>61</v>
      </c>
      <c r="B31" s="72" t="s">
        <v>68</v>
      </c>
      <c r="C31" s="9"/>
      <c r="D31" s="9"/>
      <c r="E31" s="9"/>
      <c r="F31" s="9"/>
      <c r="G31" s="9"/>
    </row>
  </sheetData>
  <mergeCells count="2">
    <mergeCell ref="B1:B2"/>
    <mergeCell ref="A1:A6"/>
  </mergeCells>
  <conditionalFormatting sqref="C14:G14 C16:G16 C9:G12">
    <cfRule type="containsText" dxfId="5" priority="1" operator="containsText" text="ל.ר.">
      <formula>NOT(ISERROR(SEARCH("ל.ר.",C9)))</formula>
    </cfRule>
    <cfRule type="containsText" dxfId="4" priority="2" operator="containsText" text="V">
      <formula>NOT(ISERROR(SEARCH("V",C9)))</formula>
    </cfRule>
    <cfRule type="containsText" dxfId="3" priority="3" operator="containsText" text="X">
      <formula>NOT(ISERROR(SEARCH("X",C9)))</formula>
    </cfRule>
    <cfRule type="notContainsBlanks" dxfId="2" priority="4">
      <formula>LEN(TRIM(C9))&gt;0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
  <sheetViews>
    <sheetView rightToLeft="1" workbookViewId="0">
      <selection activeCell="E5" sqref="E5"/>
    </sheetView>
  </sheetViews>
  <sheetFormatPr defaultRowHeight="14.25" x14ac:dyDescent="0.2"/>
  <cols>
    <col min="1" max="1" width="6.5" customWidth="1"/>
    <col min="2" max="2" width="48.5" customWidth="1"/>
    <col min="3" max="3" width="8.75" customWidth="1"/>
    <col min="5" max="5" width="10" customWidth="1"/>
    <col min="6" max="6" width="9.75" bestFit="1" customWidth="1"/>
  </cols>
  <sheetData>
    <row r="1" spans="1:14" ht="18.75" x14ac:dyDescent="0.2">
      <c r="A1" s="20"/>
      <c r="B1" s="111" t="s">
        <v>14</v>
      </c>
      <c r="C1" s="112"/>
      <c r="D1" s="21" t="s">
        <v>15</v>
      </c>
      <c r="E1" s="111">
        <v>1</v>
      </c>
      <c r="F1" s="117"/>
      <c r="G1" s="111">
        <v>2</v>
      </c>
      <c r="H1" s="117"/>
      <c r="I1" s="111">
        <v>3</v>
      </c>
      <c r="J1" s="117"/>
      <c r="K1" s="111">
        <v>4</v>
      </c>
      <c r="L1" s="117"/>
      <c r="M1" s="135">
        <v>5</v>
      </c>
      <c r="N1" s="136"/>
    </row>
    <row r="2" spans="1:14" ht="32.25" thickBot="1" x14ac:dyDescent="0.25">
      <c r="A2" s="22"/>
      <c r="B2" s="113"/>
      <c r="C2" s="114"/>
      <c r="D2" s="23" t="s">
        <v>16</v>
      </c>
      <c r="E2" s="118">
        <f>'[1]תנאי-סף'!D21</f>
        <v>0</v>
      </c>
      <c r="F2" s="119"/>
      <c r="G2" s="118">
        <f>'[1]תנאי-סף'!F21</f>
        <v>0</v>
      </c>
      <c r="H2" s="119"/>
      <c r="I2" s="118">
        <f>'[1]תנאי-סף'!H21</f>
        <v>0</v>
      </c>
      <c r="J2" s="119"/>
      <c r="K2" s="118">
        <f>'[1]תנאי-סף'!J21</f>
        <v>0</v>
      </c>
      <c r="L2" s="119"/>
      <c r="M2" s="133">
        <f>'[1]תנאי-סף'!L21</f>
        <v>0</v>
      </c>
      <c r="N2" s="134"/>
    </row>
    <row r="3" spans="1:14" ht="48" thickBot="1" x14ac:dyDescent="0.25">
      <c r="A3" s="24" t="s">
        <v>17</v>
      </c>
      <c r="B3" s="115"/>
      <c r="C3" s="116"/>
      <c r="D3" s="25" t="s">
        <v>18</v>
      </c>
      <c r="E3" s="26" t="s">
        <v>19</v>
      </c>
      <c r="F3" s="27" t="s">
        <v>20</v>
      </c>
      <c r="G3" s="26" t="s">
        <v>19</v>
      </c>
      <c r="H3" s="27" t="s">
        <v>20</v>
      </c>
      <c r="I3" s="26" t="s">
        <v>19</v>
      </c>
      <c r="J3" s="27" t="s">
        <v>20</v>
      </c>
      <c r="K3" s="26" t="s">
        <v>19</v>
      </c>
      <c r="L3" s="27" t="s">
        <v>20</v>
      </c>
      <c r="M3" s="26" t="s">
        <v>19</v>
      </c>
      <c r="N3" s="27" t="s">
        <v>20</v>
      </c>
    </row>
    <row r="4" spans="1:14" ht="105" customHeight="1" thickBot="1" x14ac:dyDescent="0.25">
      <c r="A4" s="28" t="s">
        <v>71</v>
      </c>
      <c r="B4" s="120" t="s">
        <v>91</v>
      </c>
      <c r="C4" s="121"/>
      <c r="D4" s="32">
        <v>30</v>
      </c>
      <c r="E4" s="29">
        <v>150</v>
      </c>
      <c r="F4" s="30">
        <f>E4/MAX($E$4,$G$4,$I$4,$K$4,$M$4)*30</f>
        <v>30</v>
      </c>
      <c r="G4" s="29">
        <v>0</v>
      </c>
      <c r="H4" s="30">
        <f>G4/MAX($E$4,$G$4,$I$4,$K$4,$M$4)*30</f>
        <v>0</v>
      </c>
      <c r="I4" s="29">
        <v>0</v>
      </c>
      <c r="J4" s="30">
        <f>I4/MAX($E$4,$G$4,$I$4,$K$4,$M$4)*30</f>
        <v>0</v>
      </c>
      <c r="K4" s="29">
        <v>0</v>
      </c>
      <c r="L4" s="30">
        <f>K4/MAX($E$4,$G$4,$I$4,$K$4,$M$4)*30</f>
        <v>0</v>
      </c>
      <c r="M4" s="29">
        <v>0</v>
      </c>
      <c r="N4" s="30">
        <f t="shared" ref="N4" si="0">M4/MAX($E$4,$G$4,$I$4,$K$4,$M$4)*30</f>
        <v>0</v>
      </c>
    </row>
    <row r="5" spans="1:14" ht="87.75" customHeight="1" thickBot="1" x14ac:dyDescent="0.25">
      <c r="A5" s="28" t="s">
        <v>72</v>
      </c>
      <c r="B5" s="129" t="s">
        <v>92</v>
      </c>
      <c r="C5" s="130"/>
      <c r="D5" s="32">
        <v>50</v>
      </c>
      <c r="E5" s="37">
        <v>100</v>
      </c>
      <c r="F5" s="31">
        <f>(E5/MAX(E5,G5,I5,K5,M5)*20)/20*50</f>
        <v>50</v>
      </c>
      <c r="G5" s="37">
        <v>0</v>
      </c>
      <c r="H5" s="31" t="e">
        <f t="shared" ref="H5" si="1">(G5/MAX(G5,I5,K5,M5,O5)*20)/20*50</f>
        <v>#DIV/0!</v>
      </c>
      <c r="I5" s="37">
        <v>0</v>
      </c>
      <c r="J5" s="31" t="e">
        <f t="shared" ref="J5" si="2">(I5/MAX(I5,K5,M5,O5,Q5)*20)/20*50</f>
        <v>#DIV/0!</v>
      </c>
      <c r="K5" s="37">
        <v>0</v>
      </c>
      <c r="L5" s="31" t="e">
        <f t="shared" ref="L5" si="3">(K5/MAX(K5,M5,O5,Q5,S5)*20)/20*50</f>
        <v>#DIV/0!</v>
      </c>
      <c r="M5" s="37">
        <v>0</v>
      </c>
      <c r="N5" s="31" t="e">
        <f t="shared" ref="N5" si="4">(M5/MAX(M5,O5,Q5,S5,U5)*20)/20*50</f>
        <v>#DIV/0!</v>
      </c>
    </row>
    <row r="6" spans="1:14" ht="53.25" customHeight="1" thickBot="1" x14ac:dyDescent="0.25">
      <c r="A6" s="28" t="s">
        <v>73</v>
      </c>
      <c r="B6" s="131" t="s">
        <v>88</v>
      </c>
      <c r="C6" s="132"/>
      <c r="D6" s="105">
        <v>20</v>
      </c>
      <c r="E6" s="106" t="s">
        <v>89</v>
      </c>
      <c r="F6" s="31">
        <f>'שביעות רצון לקוחות'!D12*2</f>
        <v>0</v>
      </c>
      <c r="G6" s="106" t="s">
        <v>89</v>
      </c>
      <c r="H6" s="31">
        <f>'שביעות רצון לקוחות'!F12*2</f>
        <v>0</v>
      </c>
      <c r="I6" s="106" t="s">
        <v>89</v>
      </c>
      <c r="J6" s="31">
        <f>'שביעות רצון לקוחות'!H12*2</f>
        <v>0</v>
      </c>
      <c r="K6" s="106" t="s">
        <v>89</v>
      </c>
      <c r="L6" s="31">
        <f>'שביעות רצון לקוחות'!J12*2</f>
        <v>0</v>
      </c>
      <c r="M6" s="106" t="s">
        <v>89</v>
      </c>
      <c r="N6" s="31">
        <f>'שביעות רצון לקוחות'!L12*2</f>
        <v>0</v>
      </c>
    </row>
    <row r="7" spans="1:14" ht="19.5" thickBot="1" x14ac:dyDescent="0.25">
      <c r="A7" s="122" t="s">
        <v>21</v>
      </c>
      <c r="B7" s="123"/>
      <c r="C7" s="124"/>
      <c r="D7" s="35">
        <f>SUM(D4:D6)</f>
        <v>100</v>
      </c>
      <c r="E7" s="36"/>
      <c r="F7" s="38">
        <f>SUM(F4:F5)</f>
        <v>80</v>
      </c>
      <c r="G7" s="36"/>
      <c r="H7" s="38" t="e">
        <f>SUM(H4:H5)</f>
        <v>#DIV/0!</v>
      </c>
      <c r="I7" s="36"/>
      <c r="J7" s="38" t="e">
        <f>SUM(J4:J5)</f>
        <v>#DIV/0!</v>
      </c>
      <c r="K7" s="36"/>
      <c r="L7" s="38" t="e">
        <f>SUM(L4:L5)</f>
        <v>#DIV/0!</v>
      </c>
      <c r="M7" s="36"/>
      <c r="N7" s="38" t="e">
        <f>SUM(N4:N5)</f>
        <v>#DIV/0!</v>
      </c>
    </row>
    <row r="8" spans="1:14" ht="19.5" thickBot="1" x14ac:dyDescent="0.25">
      <c r="A8" s="33" t="s">
        <v>69</v>
      </c>
      <c r="B8" s="125" t="s">
        <v>22</v>
      </c>
      <c r="C8" s="126"/>
      <c r="D8" s="34">
        <v>70</v>
      </c>
      <c r="E8" s="127" t="str">
        <f>IF(F7&gt;=$D$8,"V","X")</f>
        <v>V</v>
      </c>
      <c r="F8" s="128"/>
      <c r="G8" s="127" t="e">
        <f t="shared" ref="G8" si="5">IF(H7&gt;=$D$8,"V","X")</f>
        <v>#DIV/0!</v>
      </c>
      <c r="H8" s="128"/>
      <c r="I8" s="127" t="e">
        <f t="shared" ref="I8" si="6">IF(J7&gt;=$D$8,"V","X")</f>
        <v>#DIV/0!</v>
      </c>
      <c r="J8" s="128"/>
      <c r="K8" s="127" t="e">
        <f t="shared" ref="K8" si="7">IF(L7&gt;=$D$8,"V","X")</f>
        <v>#DIV/0!</v>
      </c>
      <c r="L8" s="128"/>
      <c r="M8" s="127" t="e">
        <f t="shared" ref="M8" si="8">IF(N7&gt;=$D$8,"V","X")</f>
        <v>#DIV/0!</v>
      </c>
      <c r="N8" s="128"/>
    </row>
  </sheetData>
  <mergeCells count="21">
    <mergeCell ref="M2:N2"/>
    <mergeCell ref="M1:N1"/>
    <mergeCell ref="G8:H8"/>
    <mergeCell ref="I8:J8"/>
    <mergeCell ref="K8:L8"/>
    <mergeCell ref="G1:H1"/>
    <mergeCell ref="I1:J1"/>
    <mergeCell ref="K1:L1"/>
    <mergeCell ref="G2:H2"/>
    <mergeCell ref="I2:J2"/>
    <mergeCell ref="K2:L2"/>
    <mergeCell ref="B8:C8"/>
    <mergeCell ref="E8:F8"/>
    <mergeCell ref="B5:C5"/>
    <mergeCell ref="B6:C6"/>
    <mergeCell ref="M8:N8"/>
    <mergeCell ref="B1:C3"/>
    <mergeCell ref="E1:F1"/>
    <mergeCell ref="E2:F2"/>
    <mergeCell ref="B4:C4"/>
    <mergeCell ref="A7:C7"/>
  </mergeCells>
  <conditionalFormatting sqref="E8 G8 I8 K8 M8">
    <cfRule type="containsText" dxfId="1" priority="1" operator="containsText" text="X">
      <formula>NOT(ISERROR(SEARCH("X",E8)))</formula>
    </cfRule>
    <cfRule type="containsText" dxfId="0" priority="2" operator="containsText" text="V">
      <formula>NOT(ISERROR(SEARCH("V",E8)))</formula>
    </cfRule>
  </conditionalFormatting>
  <dataValidations count="2">
    <dataValidation type="whole" allowBlank="1" showInputMessage="1" showErrorMessage="1" sqref="E4 G4 I4 K4 M4">
      <formula1>0</formula1>
      <formula2>150</formula2>
    </dataValidation>
    <dataValidation type="whole" allowBlank="1" showInputMessage="1" showErrorMessage="1" sqref="E5 G5 I5 K5 M5">
      <formula1>0</formula1>
      <formula2>100</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
  <sheetViews>
    <sheetView rightToLeft="1" workbookViewId="0">
      <selection activeCell="E11" sqref="E11"/>
    </sheetView>
  </sheetViews>
  <sheetFormatPr defaultRowHeight="14.25" x14ac:dyDescent="0.2"/>
  <cols>
    <col min="2" max="2" width="28" customWidth="1"/>
    <col min="4" max="4" width="9.375" customWidth="1"/>
    <col min="5" max="5" width="11" customWidth="1"/>
  </cols>
  <sheetData>
    <row r="1" spans="1:13" ht="15" thickBot="1" x14ac:dyDescent="0.25"/>
    <row r="2" spans="1:13" ht="30" customHeight="1" x14ac:dyDescent="0.2">
      <c r="A2" s="146" t="s">
        <v>86</v>
      </c>
      <c r="B2" s="147"/>
      <c r="C2" s="147"/>
      <c r="D2" s="144">
        <v>1</v>
      </c>
      <c r="E2" s="145"/>
      <c r="F2" s="144">
        <v>2</v>
      </c>
      <c r="G2" s="145"/>
      <c r="H2" s="144">
        <v>3</v>
      </c>
      <c r="I2" s="145"/>
      <c r="J2" s="144">
        <v>4</v>
      </c>
      <c r="K2" s="145"/>
      <c r="L2" s="144">
        <v>5</v>
      </c>
      <c r="M2" s="145"/>
    </row>
    <row r="3" spans="1:13" ht="16.5" thickBot="1" x14ac:dyDescent="0.25">
      <c r="A3" s="148"/>
      <c r="B3" s="149"/>
      <c r="C3" s="149"/>
      <c r="D3" s="104" t="s">
        <v>85</v>
      </c>
      <c r="E3" s="103" t="s">
        <v>84</v>
      </c>
      <c r="F3" s="104" t="s">
        <v>85</v>
      </c>
      <c r="G3" s="103" t="s">
        <v>84</v>
      </c>
      <c r="H3" s="104" t="s">
        <v>85</v>
      </c>
      <c r="I3" s="103" t="s">
        <v>84</v>
      </c>
      <c r="J3" s="104" t="s">
        <v>85</v>
      </c>
      <c r="K3" s="103" t="s">
        <v>84</v>
      </c>
      <c r="L3" s="104" t="s">
        <v>85</v>
      </c>
      <c r="M3" s="103" t="s">
        <v>84</v>
      </c>
    </row>
    <row r="4" spans="1:13" ht="15.75" x14ac:dyDescent="0.2">
      <c r="A4" s="140" t="s">
        <v>83</v>
      </c>
      <c r="B4" s="102" t="s">
        <v>82</v>
      </c>
      <c r="C4" s="142" t="s">
        <v>25</v>
      </c>
      <c r="D4" s="101"/>
      <c r="E4" s="100"/>
      <c r="F4" s="101"/>
      <c r="G4" s="100"/>
      <c r="H4" s="101"/>
      <c r="I4" s="100"/>
      <c r="J4" s="101"/>
      <c r="K4" s="100"/>
      <c r="L4" s="101"/>
      <c r="M4" s="100"/>
    </row>
    <row r="5" spans="1:13" ht="30.75" customHeight="1" x14ac:dyDescent="0.2">
      <c r="A5" s="141"/>
      <c r="B5" s="99" t="s">
        <v>81</v>
      </c>
      <c r="C5" s="143"/>
      <c r="D5" s="98"/>
      <c r="E5" s="97"/>
      <c r="F5" s="98"/>
      <c r="G5" s="97"/>
      <c r="H5" s="98"/>
      <c r="I5" s="97"/>
      <c r="J5" s="98"/>
      <c r="K5" s="97"/>
      <c r="L5" s="98"/>
      <c r="M5" s="97"/>
    </row>
    <row r="6" spans="1:13" ht="31.5" customHeight="1" thickBot="1" x14ac:dyDescent="0.25">
      <c r="A6" s="141"/>
      <c r="B6" s="96" t="s">
        <v>80</v>
      </c>
      <c r="C6" s="143"/>
      <c r="D6" s="95"/>
      <c r="E6" s="94"/>
      <c r="F6" s="95"/>
      <c r="G6" s="94"/>
      <c r="H6" s="95"/>
      <c r="I6" s="94"/>
      <c r="J6" s="95"/>
      <c r="K6" s="94"/>
      <c r="L6" s="95"/>
      <c r="M6" s="94"/>
    </row>
    <row r="7" spans="1:13" ht="37.5" customHeight="1" x14ac:dyDescent="0.2">
      <c r="A7" s="137" t="s">
        <v>79</v>
      </c>
      <c r="B7" s="93" t="s">
        <v>87</v>
      </c>
      <c r="C7" s="92">
        <v>0.25</v>
      </c>
      <c r="D7" s="91">
        <v>0</v>
      </c>
      <c r="E7" s="90">
        <v>0</v>
      </c>
      <c r="F7" s="91">
        <v>0</v>
      </c>
      <c r="G7" s="90">
        <v>0</v>
      </c>
      <c r="H7" s="91">
        <v>0</v>
      </c>
      <c r="I7" s="90">
        <v>0</v>
      </c>
      <c r="J7" s="91">
        <v>0</v>
      </c>
      <c r="K7" s="90">
        <v>0</v>
      </c>
      <c r="L7" s="91">
        <v>0</v>
      </c>
      <c r="M7" s="90">
        <v>0</v>
      </c>
    </row>
    <row r="8" spans="1:13" ht="36.75" customHeight="1" x14ac:dyDescent="0.2">
      <c r="A8" s="138"/>
      <c r="B8" s="89" t="s">
        <v>78</v>
      </c>
      <c r="C8" s="88">
        <v>0.25</v>
      </c>
      <c r="D8" s="87">
        <v>0</v>
      </c>
      <c r="E8" s="86">
        <v>0</v>
      </c>
      <c r="F8" s="87">
        <v>0</v>
      </c>
      <c r="G8" s="86">
        <v>0</v>
      </c>
      <c r="H8" s="87">
        <v>0</v>
      </c>
      <c r="I8" s="86">
        <v>0</v>
      </c>
      <c r="J8" s="87">
        <v>0</v>
      </c>
      <c r="K8" s="86">
        <v>0</v>
      </c>
      <c r="L8" s="87">
        <v>0</v>
      </c>
      <c r="M8" s="86">
        <v>0</v>
      </c>
    </row>
    <row r="9" spans="1:13" ht="38.25" customHeight="1" x14ac:dyDescent="0.2">
      <c r="A9" s="138"/>
      <c r="B9" s="89" t="s">
        <v>77</v>
      </c>
      <c r="C9" s="88">
        <v>0.25</v>
      </c>
      <c r="D9" s="87">
        <v>0</v>
      </c>
      <c r="E9" s="86">
        <v>0</v>
      </c>
      <c r="F9" s="87">
        <v>0</v>
      </c>
      <c r="G9" s="86">
        <v>0</v>
      </c>
      <c r="H9" s="87">
        <v>0</v>
      </c>
      <c r="I9" s="86">
        <v>0</v>
      </c>
      <c r="J9" s="87">
        <v>0</v>
      </c>
      <c r="K9" s="86">
        <v>0</v>
      </c>
      <c r="L9" s="87">
        <v>0</v>
      </c>
      <c r="M9" s="86">
        <v>0</v>
      </c>
    </row>
    <row r="10" spans="1:13" ht="37.5" customHeight="1" thickBot="1" x14ac:dyDescent="0.25">
      <c r="A10" s="139"/>
      <c r="B10" s="85" t="s">
        <v>76</v>
      </c>
      <c r="C10" s="84">
        <v>0.25</v>
      </c>
      <c r="D10" s="83">
        <v>0</v>
      </c>
      <c r="E10" s="82">
        <v>0</v>
      </c>
      <c r="F10" s="83">
        <v>0</v>
      </c>
      <c r="G10" s="82">
        <v>0</v>
      </c>
      <c r="H10" s="83">
        <v>0</v>
      </c>
      <c r="I10" s="82">
        <v>0</v>
      </c>
      <c r="J10" s="83">
        <v>0</v>
      </c>
      <c r="K10" s="82">
        <v>0</v>
      </c>
      <c r="L10" s="83">
        <v>0</v>
      </c>
      <c r="M10" s="82">
        <v>0</v>
      </c>
    </row>
    <row r="11" spans="1:13" ht="15.75" x14ac:dyDescent="0.2">
      <c r="A11" s="81"/>
      <c r="B11" s="81" t="s">
        <v>75</v>
      </c>
      <c r="C11" s="80"/>
      <c r="D11" s="79">
        <f>AVERAGE(D7:D10)</f>
        <v>0</v>
      </c>
      <c r="E11" s="78">
        <f>AVERAGE(E7:E10)</f>
        <v>0</v>
      </c>
      <c r="F11" s="79">
        <f t="shared" ref="F11:K11" si="0">AVERAGE(F7:F10)</f>
        <v>0</v>
      </c>
      <c r="G11" s="78">
        <f t="shared" si="0"/>
        <v>0</v>
      </c>
      <c r="H11" s="79">
        <f t="shared" si="0"/>
        <v>0</v>
      </c>
      <c r="I11" s="78">
        <f t="shared" si="0"/>
        <v>0</v>
      </c>
      <c r="J11" s="79">
        <f t="shared" si="0"/>
        <v>0</v>
      </c>
      <c r="K11" s="78">
        <f t="shared" si="0"/>
        <v>0</v>
      </c>
      <c r="L11" s="79">
        <f t="shared" ref="L11" si="1">AVERAGE(L7:L10)</f>
        <v>0</v>
      </c>
      <c r="M11" s="78">
        <f t="shared" ref="M11" si="2">AVERAGE(M7:M10)</f>
        <v>0</v>
      </c>
    </row>
    <row r="12" spans="1:13" ht="18.75" thickBot="1" x14ac:dyDescent="0.3">
      <c r="B12" s="77" t="s">
        <v>74</v>
      </c>
      <c r="C12" s="76"/>
      <c r="D12" s="75">
        <f>AVERAGE(D11:E11)</f>
        <v>0</v>
      </c>
      <c r="E12" s="74"/>
      <c r="F12" s="75">
        <f t="shared" ref="F12" si="3">AVERAGE(F11:G11)</f>
        <v>0</v>
      </c>
      <c r="G12" s="74"/>
      <c r="H12" s="75">
        <f t="shared" ref="H12" si="4">AVERAGE(H11:I11)</f>
        <v>0</v>
      </c>
      <c r="I12" s="74"/>
      <c r="J12" s="75">
        <f t="shared" ref="J12" si="5">AVERAGE(J11:K11)</f>
        <v>0</v>
      </c>
      <c r="K12" s="74"/>
      <c r="L12" s="75">
        <f t="shared" ref="L12" si="6">AVERAGE(L11:M11)</f>
        <v>0</v>
      </c>
      <c r="M12" s="74"/>
    </row>
  </sheetData>
  <mergeCells count="9">
    <mergeCell ref="L2:M2"/>
    <mergeCell ref="F2:G2"/>
    <mergeCell ref="A2:C3"/>
    <mergeCell ref="D2:E2"/>
    <mergeCell ref="A7:A10"/>
    <mergeCell ref="A4:A6"/>
    <mergeCell ref="C4:C6"/>
    <mergeCell ref="H2:I2"/>
    <mergeCell ref="J2:K2"/>
  </mergeCells>
  <dataValidations count="1">
    <dataValidation type="whole" allowBlank="1" showInputMessage="1" showErrorMessage="1" sqref="D7:M10">
      <formula1>0</formula1>
      <formula2>10</formula2>
    </dataValidation>
  </dataValidation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rightToLeft="1" workbookViewId="0">
      <selection activeCell="I7" sqref="I7"/>
    </sheetView>
  </sheetViews>
  <sheetFormatPr defaultRowHeight="14.25" x14ac:dyDescent="0.2"/>
  <cols>
    <col min="2" max="2" width="22.25" customWidth="1"/>
    <col min="3" max="3" width="16.125" customWidth="1"/>
    <col min="4" max="4" width="17" customWidth="1"/>
    <col min="5" max="5" width="15.5" customWidth="1"/>
    <col min="6" max="6" width="19.375" customWidth="1"/>
    <col min="7" max="7" width="16.125" customWidth="1"/>
    <col min="8" max="8" width="16" customWidth="1"/>
  </cols>
  <sheetData>
    <row r="1" spans="1:8" ht="15" thickBot="1" x14ac:dyDescent="0.25">
      <c r="A1">
        <v>1.17</v>
      </c>
      <c r="B1" s="19"/>
      <c r="C1" s="49"/>
      <c r="D1" s="49"/>
      <c r="E1" s="49"/>
      <c r="F1" s="49"/>
      <c r="G1" s="50"/>
    </row>
    <row r="2" spans="1:8" ht="15" x14ac:dyDescent="0.2">
      <c r="B2" s="152" t="s">
        <v>23</v>
      </c>
      <c r="C2" s="39">
        <v>1</v>
      </c>
      <c r="D2" s="40">
        <v>2</v>
      </c>
      <c r="E2" s="40">
        <v>3</v>
      </c>
      <c r="F2" s="41">
        <v>4</v>
      </c>
      <c r="G2" s="51">
        <v>5</v>
      </c>
    </row>
    <row r="3" spans="1:8" ht="30.75" customHeight="1" x14ac:dyDescent="0.2">
      <c r="B3" s="153"/>
      <c r="C3" s="42"/>
      <c r="D3" s="43"/>
      <c r="E3" s="43"/>
      <c r="F3" s="44"/>
      <c r="G3" s="52"/>
    </row>
    <row r="4" spans="1:8" ht="51.75" customHeight="1" x14ac:dyDescent="0.2">
      <c r="B4" s="156" t="s">
        <v>96</v>
      </c>
      <c r="C4" s="161"/>
      <c r="D4" s="162">
        <v>0</v>
      </c>
      <c r="E4" s="162">
        <v>0</v>
      </c>
      <c r="F4" s="163">
        <v>0</v>
      </c>
      <c r="G4" s="164">
        <v>0</v>
      </c>
    </row>
    <row r="5" spans="1:8" ht="48" customHeight="1" x14ac:dyDescent="0.2">
      <c r="B5" s="156" t="s">
        <v>97</v>
      </c>
      <c r="C5" s="48">
        <f>C4*$A$1</f>
        <v>0</v>
      </c>
      <c r="D5" s="48">
        <f t="shared" ref="D5:G5" si="0">D4*B1</f>
        <v>0</v>
      </c>
      <c r="E5" s="48">
        <f t="shared" si="0"/>
        <v>0</v>
      </c>
      <c r="F5" s="48">
        <f t="shared" si="0"/>
        <v>0</v>
      </c>
      <c r="G5" s="53">
        <f t="shared" si="0"/>
        <v>0</v>
      </c>
    </row>
    <row r="6" spans="1:8" ht="36" customHeight="1" x14ac:dyDescent="0.2">
      <c r="B6" s="47" t="s">
        <v>98</v>
      </c>
      <c r="C6" s="157"/>
      <c r="D6" s="158">
        <v>0</v>
      </c>
      <c r="E6" s="158">
        <v>0</v>
      </c>
      <c r="F6" s="159">
        <v>0</v>
      </c>
      <c r="G6" s="160">
        <v>0</v>
      </c>
    </row>
    <row r="7" spans="1:8" ht="32.25" customHeight="1" x14ac:dyDescent="0.2">
      <c r="B7" s="47" t="s">
        <v>99</v>
      </c>
      <c r="C7" s="165">
        <f>C6*$A$1</f>
        <v>0</v>
      </c>
      <c r="D7" s="165">
        <f t="shared" ref="D7:G7" si="1">D6*$A$1</f>
        <v>0</v>
      </c>
      <c r="E7" s="165">
        <f t="shared" si="1"/>
        <v>0</v>
      </c>
      <c r="F7" s="165">
        <f t="shared" si="1"/>
        <v>0</v>
      </c>
      <c r="G7" s="166">
        <f t="shared" si="1"/>
        <v>0</v>
      </c>
    </row>
    <row r="8" spans="1:8" ht="42.75" customHeight="1" x14ac:dyDescent="0.2">
      <c r="B8" s="167" t="s">
        <v>100</v>
      </c>
      <c r="C8" s="48">
        <f>C5+C7*3</f>
        <v>0</v>
      </c>
      <c r="D8" s="48">
        <f t="shared" ref="D8:G8" si="2">D5+D7*3</f>
        <v>0</v>
      </c>
      <c r="E8" s="48">
        <f t="shared" si="2"/>
        <v>0</v>
      </c>
      <c r="F8" s="48">
        <f t="shared" si="2"/>
        <v>0</v>
      </c>
      <c r="G8" s="53">
        <f t="shared" si="2"/>
        <v>0</v>
      </c>
    </row>
    <row r="9" spans="1:8" ht="37.5" customHeight="1" thickBot="1" x14ac:dyDescent="0.25">
      <c r="B9" s="45" t="s">
        <v>24</v>
      </c>
      <c r="C9" s="46">
        <f>IFERROR(MIN($C$8,$D$8,$E$8,$F$8,$G$8)/C8*100,0)</f>
        <v>0</v>
      </c>
      <c r="D9" s="46">
        <f t="shared" ref="D9:G9" si="3">IFERROR(MIN($C$8,$D$8,$E$8,$F$8,$G$8)/D8*100,0)</f>
        <v>0</v>
      </c>
      <c r="E9" s="46">
        <f t="shared" si="3"/>
        <v>0</v>
      </c>
      <c r="F9" s="46">
        <f t="shared" si="3"/>
        <v>0</v>
      </c>
      <c r="G9" s="168">
        <f t="shared" si="3"/>
        <v>0</v>
      </c>
    </row>
    <row r="13" spans="1:8" ht="15" thickBot="1" x14ac:dyDescent="0.25"/>
    <row r="14" spans="1:8" ht="15.75" x14ac:dyDescent="0.25">
      <c r="B14" s="154" t="s">
        <v>70</v>
      </c>
      <c r="C14" s="155"/>
      <c r="D14" s="54">
        <v>1</v>
      </c>
      <c r="E14" s="40">
        <v>2</v>
      </c>
      <c r="F14" s="40">
        <v>3</v>
      </c>
      <c r="G14" s="41">
        <v>4</v>
      </c>
      <c r="H14" s="41">
        <v>5</v>
      </c>
    </row>
    <row r="15" spans="1:8" ht="15" x14ac:dyDescent="0.25">
      <c r="B15" s="55" t="s">
        <v>25</v>
      </c>
      <c r="C15" s="56" t="s">
        <v>26</v>
      </c>
      <c r="D15" s="57">
        <f>C3</f>
        <v>0</v>
      </c>
      <c r="E15" s="58">
        <f>D3</f>
        <v>0</v>
      </c>
      <c r="F15" s="58">
        <f>E3</f>
        <v>0</v>
      </c>
      <c r="G15" s="59"/>
      <c r="H15" s="59"/>
    </row>
    <row r="16" spans="1:8" x14ac:dyDescent="0.2">
      <c r="B16" s="60">
        <v>0.2</v>
      </c>
      <c r="C16" s="61" t="s">
        <v>27</v>
      </c>
      <c r="D16" s="62">
        <f>איכות!F7</f>
        <v>80</v>
      </c>
      <c r="E16" s="62" t="e">
        <f>איכות!H7</f>
        <v>#DIV/0!</v>
      </c>
      <c r="F16" s="62" t="e">
        <f>איכות!J7</f>
        <v>#DIV/0!</v>
      </c>
      <c r="G16" s="62" t="e">
        <f>איכות!L7</f>
        <v>#DIV/0!</v>
      </c>
      <c r="H16" s="62" t="e">
        <f>איכות!N7</f>
        <v>#DIV/0!</v>
      </c>
    </row>
    <row r="17" spans="2:8" x14ac:dyDescent="0.2">
      <c r="B17" s="60">
        <v>0.8</v>
      </c>
      <c r="C17" s="61" t="s">
        <v>28</v>
      </c>
      <c r="D17" s="62">
        <f>C9</f>
        <v>0</v>
      </c>
      <c r="E17" s="62">
        <f>D9</f>
        <v>0</v>
      </c>
      <c r="F17" s="62">
        <f>E9</f>
        <v>0</v>
      </c>
      <c r="G17" s="62">
        <f>F9</f>
        <v>0</v>
      </c>
      <c r="H17" s="62">
        <f>G9</f>
        <v>0</v>
      </c>
    </row>
    <row r="18" spans="2:8" ht="15" x14ac:dyDescent="0.2">
      <c r="B18" s="63">
        <f>SUM(B16:B17)</f>
        <v>1</v>
      </c>
      <c r="C18" s="64" t="s">
        <v>29</v>
      </c>
      <c r="D18" s="65">
        <f>(D16*B16)+(D17*B17)</f>
        <v>16</v>
      </c>
      <c r="E18" s="65" t="e">
        <f>(E16*0.6)+(E17*0.4)</f>
        <v>#DIV/0!</v>
      </c>
      <c r="F18" s="65" t="e">
        <f t="shared" ref="F18" si="4">(F16*0.6)+(F17*0.4)</f>
        <v>#DIV/0!</v>
      </c>
      <c r="G18" s="66" t="e">
        <f>(G16*0.6)+(G17*0.4)</f>
        <v>#DIV/0!</v>
      </c>
      <c r="H18" s="66" t="e">
        <f>(H16*0.6)+(H17*0.4)</f>
        <v>#DIV/0!</v>
      </c>
    </row>
    <row r="19" spans="2:8" ht="15.75" thickBot="1" x14ac:dyDescent="0.25">
      <c r="B19" s="150" t="s">
        <v>30</v>
      </c>
      <c r="C19" s="151"/>
      <c r="D19" s="67" t="e">
        <f>RANK(D18,$D$18:$H$18,0)</f>
        <v>#DIV/0!</v>
      </c>
      <c r="E19" s="67" t="e">
        <f t="shared" ref="E19:H19" si="5">RANK(E18,$D$18:$H$18,0)</f>
        <v>#DIV/0!</v>
      </c>
      <c r="F19" s="67" t="e">
        <f t="shared" si="5"/>
        <v>#DIV/0!</v>
      </c>
      <c r="G19" s="67" t="e">
        <f t="shared" si="5"/>
        <v>#DIV/0!</v>
      </c>
      <c r="H19" s="67" t="e">
        <f t="shared" si="5"/>
        <v>#DIV/0!</v>
      </c>
    </row>
  </sheetData>
  <mergeCells count="3">
    <mergeCell ref="B19:C19"/>
    <mergeCell ref="B2:B3"/>
    <mergeCell ref="B14:C1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2</vt:i4>
      </vt:variant>
    </vt:vector>
  </HeadingPairs>
  <TitlesOfParts>
    <vt:vector size="6" baseType="lpstr">
      <vt:lpstr>תנאי סף</vt:lpstr>
      <vt:lpstr>איכות</vt:lpstr>
      <vt:lpstr>שביעות רצון לקוחות</vt:lpstr>
      <vt:lpstr>מחירים וסיכום</vt:lpstr>
      <vt:lpstr>'תנאי סף'!_Ref297537502</vt:lpstr>
      <vt:lpstr>'תנאי סף'!_Ref439164024</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Sarel Kadosh</dc:creator>
  <cp:lastModifiedBy>Sarel Kadosh</cp:lastModifiedBy>
  <dcterms:created xsi:type="dcterms:W3CDTF">2016-03-06T11:18:04Z</dcterms:created>
  <dcterms:modified xsi:type="dcterms:W3CDTF">2017-06-14T08:33:36Z</dcterms:modified>
</cp:coreProperties>
</file>